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9240" activeTab="0"/>
  </bookViews>
  <sheets>
    <sheet name="日程" sheetId="1" r:id="rId1"/>
    <sheet name="ブロック" sheetId="2" r:id="rId2"/>
    <sheet name="決勝トーナメント" sheetId="3" r:id="rId3"/>
    <sheet name="フレンドリー 決勝リーグ" sheetId="4" r:id="rId4"/>
  </sheets>
  <definedNames>
    <definedName name="_xlnm.Print_Area" localSheetId="2">'決勝トーナメント'!$A$1:$AU$62</definedName>
  </definedNames>
  <calcPr fullCalcOnLoad="1"/>
</workbook>
</file>

<file path=xl/sharedStrings.xml><?xml version="1.0" encoding="utf-8"?>
<sst xmlns="http://schemas.openxmlformats.org/spreadsheetml/2006/main" count="1688" uniqueCount="397">
  <si>
    <t>№</t>
  </si>
  <si>
    <t>開 始
時 間</t>
  </si>
  <si>
    <t>試合
番号</t>
  </si>
  <si>
    <t>―</t>
  </si>
  <si>
    <t>【試　合　日　程】</t>
  </si>
  <si>
    <t>①</t>
  </si>
  <si>
    <t>②</t>
  </si>
  <si>
    <t>⑤</t>
  </si>
  <si>
    <t>③</t>
  </si>
  <si>
    <t>⑥</t>
  </si>
  <si>
    <t>④</t>
  </si>
  <si>
    <t>閉　　会　　式</t>
  </si>
  <si>
    <t>※試合会場は午前８時開場。</t>
  </si>
  <si>
    <t>Ａコート</t>
  </si>
  <si>
    <t>Ｂコート</t>
  </si>
  <si>
    <t>Ｃコート</t>
  </si>
  <si>
    <t>Ｄコート</t>
  </si>
  <si>
    <t>Ａコート</t>
  </si>
  <si>
    <t>Ｂコート</t>
  </si>
  <si>
    <t>Ａ</t>
  </si>
  <si>
    <t>Ｂ</t>
  </si>
  <si>
    <t>備考：</t>
  </si>
  <si>
    <t>ａ</t>
  </si>
  <si>
    <t>ｂ</t>
  </si>
  <si>
    <t>ｅ</t>
  </si>
  <si>
    <t>Ｃ</t>
  </si>
  <si>
    <t>Ｅ</t>
  </si>
  <si>
    <t>EX</t>
  </si>
  <si>
    <t>男子の部　決勝トーナメント</t>
  </si>
  <si>
    <t>女子の部　決勝トーナメント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</si>
  <si>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</si>
  <si>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</si>
  <si>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</si>
  <si>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</si>
  <si>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</si>
  <si>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</si>
  <si>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</si>
  <si>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</si>
  <si>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</si>
  <si>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ア</t>
  </si>
  <si>
    <t>イ</t>
  </si>
  <si>
    <t>ウ</t>
  </si>
  <si>
    <t>女2回戦</t>
  </si>
  <si>
    <t>男2回戦</t>
  </si>
  <si>
    <t>女準決勝</t>
  </si>
  <si>
    <t>男準決勝</t>
  </si>
  <si>
    <t>女決勝</t>
  </si>
  <si>
    <t>男決勝</t>
  </si>
  <si>
    <t>女予選</t>
  </si>
  <si>
    <t>男予選</t>
  </si>
  <si>
    <t>期日：</t>
  </si>
  <si>
    <t>会場：</t>
  </si>
  <si>
    <t>－</t>
  </si>
  <si>
    <t>勝点</t>
  </si>
  <si>
    <t>勝</t>
  </si>
  <si>
    <t>分</t>
  </si>
  <si>
    <t>負</t>
  </si>
  <si>
    <t>順位</t>
  </si>
  <si>
    <t>【　男　子　の　部　グループリーグ】</t>
  </si>
  <si>
    <t>【　女　子　の　部　グループリーグ】</t>
  </si>
  <si>
    <t>●第１日目　８月８日(土)</t>
  </si>
  <si>
    <t>●最終日　　８月１０日(月)</t>
  </si>
  <si>
    <t>第３７回全国スポーツ少年団ホッケー交流大会</t>
  </si>
  <si>
    <t>平成２７年８月８～１０日</t>
  </si>
  <si>
    <t>小国町林間広場</t>
  </si>
  <si>
    <t>Ｆ</t>
  </si>
  <si>
    <t>ｃ</t>
  </si>
  <si>
    <t>ｄ</t>
  </si>
  <si>
    <t>●第２日目　８月９日(日)</t>
  </si>
  <si>
    <t>Ｄ</t>
  </si>
  <si>
    <t>Ａ</t>
  </si>
  <si>
    <t>Ｂ</t>
  </si>
  <si>
    <t>Ｃ</t>
  </si>
  <si>
    <t>a</t>
  </si>
  <si>
    <t>b</t>
  </si>
  <si>
    <t>c</t>
  </si>
  <si>
    <t>男子の部　フレンドリー決勝リーグ</t>
  </si>
  <si>
    <t>女子の部　フレンドリー決勝リーグ</t>
  </si>
  <si>
    <t>a～eプール上位２チーム決勝トーナメント、その他のチームはフレンドリー決勝リーグへ進出。</t>
  </si>
  <si>
    <t>各プール上位２チームが決勝トーナメント、その他のチームはフレンドリー決勝リーグへ進出。</t>
  </si>
  <si>
    <t>伊万里</t>
  </si>
  <si>
    <t>（佐賀）</t>
  </si>
  <si>
    <t>南アルプス</t>
  </si>
  <si>
    <t>（山梨）</t>
  </si>
  <si>
    <t>糸生</t>
  </si>
  <si>
    <t>（福井）</t>
  </si>
  <si>
    <t>彦根</t>
  </si>
  <si>
    <t>（滋賀）</t>
  </si>
  <si>
    <t>常磐</t>
  </si>
  <si>
    <t>京丹波</t>
  </si>
  <si>
    <t>（京都）</t>
  </si>
  <si>
    <t>山東</t>
  </si>
  <si>
    <t>くす</t>
  </si>
  <si>
    <t>（大分）</t>
  </si>
  <si>
    <t>川西</t>
  </si>
  <si>
    <t>（山形）</t>
  </si>
  <si>
    <t>篠山</t>
  </si>
  <si>
    <t>（兵庫）</t>
  </si>
  <si>
    <t>朝日</t>
  </si>
  <si>
    <t>広島</t>
  </si>
  <si>
    <t>（広島）</t>
  </si>
  <si>
    <t>大谷</t>
  </si>
  <si>
    <t>（富山）</t>
  </si>
  <si>
    <t>小国</t>
  </si>
  <si>
    <t>（熊本）</t>
  </si>
  <si>
    <t>フリーデン</t>
  </si>
  <si>
    <t>（栃木）</t>
  </si>
  <si>
    <t>鳥上</t>
  </si>
  <si>
    <t>（島根）</t>
  </si>
  <si>
    <t>津沢</t>
  </si>
  <si>
    <t>川口</t>
  </si>
  <si>
    <t>（岩手）</t>
  </si>
  <si>
    <t>Ｅｃｈｉｚｅｎ</t>
  </si>
  <si>
    <t>春照</t>
  </si>
  <si>
    <t>ＫＵＧＡ</t>
  </si>
  <si>
    <t>（山口）</t>
  </si>
  <si>
    <t>あがの</t>
  </si>
  <si>
    <t>（埼玉）</t>
  </si>
  <si>
    <t>東部</t>
  </si>
  <si>
    <t>各務原</t>
  </si>
  <si>
    <t>（岐阜）</t>
  </si>
  <si>
    <t>フリーデン・
今三</t>
  </si>
  <si>
    <t>水堀・
沼宮内</t>
  </si>
  <si>
    <t>一迫</t>
  </si>
  <si>
    <t>（宮城）</t>
  </si>
  <si>
    <t>Ａ１</t>
  </si>
  <si>
    <t>Ｅ１</t>
  </si>
  <si>
    <t>Ｃ２</t>
  </si>
  <si>
    <t>Ｄ２</t>
  </si>
  <si>
    <t>Ｆ２</t>
  </si>
  <si>
    <t>Ｂ１</t>
  </si>
  <si>
    <t>Ｃ１</t>
  </si>
  <si>
    <t>Ａ２</t>
  </si>
  <si>
    <t>Ｅ２</t>
  </si>
  <si>
    <t>Ｂ２</t>
  </si>
  <si>
    <t>Ｄ１</t>
  </si>
  <si>
    <t>ア</t>
  </si>
  <si>
    <t>a①</t>
  </si>
  <si>
    <t>b①</t>
  </si>
  <si>
    <t>c①</t>
  </si>
  <si>
    <t>ｄ①</t>
  </si>
  <si>
    <t>e①</t>
  </si>
  <si>
    <t>a1</t>
  </si>
  <si>
    <t>a2</t>
  </si>
  <si>
    <t>b1</t>
  </si>
  <si>
    <t>b2</t>
  </si>
  <si>
    <t>b3</t>
  </si>
  <si>
    <t>c1</t>
  </si>
  <si>
    <t>c2</t>
  </si>
  <si>
    <t>d1</t>
  </si>
  <si>
    <t>d2</t>
  </si>
  <si>
    <t>e1</t>
  </si>
  <si>
    <t>e2</t>
  </si>
  <si>
    <t>a②</t>
  </si>
  <si>
    <t>b②</t>
  </si>
  <si>
    <t>c②</t>
  </si>
  <si>
    <t>d②</t>
  </si>
  <si>
    <t>e②</t>
  </si>
  <si>
    <t>a3</t>
  </si>
  <si>
    <t>a4</t>
  </si>
  <si>
    <t>b4</t>
  </si>
  <si>
    <t>c3</t>
  </si>
  <si>
    <t>c4</t>
  </si>
  <si>
    <t>ﾌﾘｰﾃﾞﾝ
今三</t>
  </si>
  <si>
    <t>Echizen</t>
  </si>
  <si>
    <t>Ａ①</t>
  </si>
  <si>
    <t>Ｂ①</t>
  </si>
  <si>
    <t>Ｃ①</t>
  </si>
  <si>
    <t>Ｄ①</t>
  </si>
  <si>
    <t>Ｅ①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</si>
  <si>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</si>
  <si>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</si>
  <si>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</si>
  <si>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</si>
  <si>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</si>
  <si>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</si>
  <si>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</si>
  <si>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</si>
  <si>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</si>
  <si>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</si>
  <si>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Echizen</t>
  </si>
  <si>
    <t>F1</t>
  </si>
  <si>
    <t>F2</t>
  </si>
  <si>
    <t>Ｆ①</t>
  </si>
  <si>
    <t>Ａ②</t>
  </si>
  <si>
    <t>Ｂ②</t>
  </si>
  <si>
    <t>Ｃ②</t>
  </si>
  <si>
    <t>A3</t>
  </si>
  <si>
    <t>A4</t>
  </si>
  <si>
    <t>B3</t>
  </si>
  <si>
    <t>B4</t>
  </si>
  <si>
    <t>C3</t>
  </si>
  <si>
    <t>C4</t>
  </si>
  <si>
    <t>a③</t>
  </si>
  <si>
    <t>ｂ③</t>
  </si>
  <si>
    <t>ｃ③</t>
  </si>
  <si>
    <t>ｄ③</t>
  </si>
  <si>
    <t>Echizen</t>
  </si>
  <si>
    <t>d3</t>
  </si>
  <si>
    <t>e2</t>
  </si>
  <si>
    <t>e3</t>
  </si>
  <si>
    <t>②</t>
  </si>
  <si>
    <t>③</t>
  </si>
  <si>
    <t>③</t>
  </si>
  <si>
    <t>a④</t>
  </si>
  <si>
    <t>ｂ④</t>
  </si>
  <si>
    <t>ｃ④</t>
  </si>
  <si>
    <t>ｄ④</t>
  </si>
  <si>
    <t>d4</t>
  </si>
  <si>
    <t>Ａ③</t>
  </si>
  <si>
    <t>Ｂ③</t>
  </si>
  <si>
    <t>Ｃ③</t>
  </si>
  <si>
    <t>Ｄ②</t>
  </si>
  <si>
    <t>Ｅ②</t>
  </si>
  <si>
    <t>Ｆ②</t>
  </si>
  <si>
    <t>ﾌﾘｰﾃﾞﾝ</t>
  </si>
  <si>
    <t>Ａ④</t>
  </si>
  <si>
    <t>Ｂ④</t>
  </si>
  <si>
    <t>Ｃ④</t>
  </si>
  <si>
    <t>A2</t>
  </si>
  <si>
    <t>D3</t>
  </si>
  <si>
    <t>E3</t>
  </si>
  <si>
    <t>F3</t>
  </si>
  <si>
    <t>A1</t>
  </si>
  <si>
    <t>a⑤</t>
  </si>
  <si>
    <t>c⑤</t>
  </si>
  <si>
    <t>ｂ⑤</t>
  </si>
  <si>
    <t>ｄ⑤</t>
  </si>
  <si>
    <t>e③</t>
  </si>
  <si>
    <t>a⑥</t>
  </si>
  <si>
    <t>ｂ⑥</t>
  </si>
  <si>
    <t>ｃ⑥</t>
  </si>
  <si>
    <t>ｄ⑥</t>
  </si>
  <si>
    <t>ＫＵＧＡ</t>
  </si>
  <si>
    <t>Ｄ③</t>
  </si>
  <si>
    <t>Ｅ③</t>
  </si>
  <si>
    <t>Ｆ③</t>
  </si>
  <si>
    <t>ﾌﾘｰﾃﾞﾝ</t>
  </si>
  <si>
    <t>Ａ⑤</t>
  </si>
  <si>
    <t>Ｂ⑤</t>
  </si>
  <si>
    <t>Ｃ⑤</t>
  </si>
  <si>
    <t>Ａ⑥</t>
  </si>
  <si>
    <t>Ｂ⑥</t>
  </si>
  <si>
    <t>Ｃ⑥</t>
  </si>
  <si>
    <t>女１回戦</t>
  </si>
  <si>
    <t>aア</t>
  </si>
  <si>
    <t>イ</t>
  </si>
  <si>
    <t>ア</t>
  </si>
  <si>
    <t>ウ</t>
  </si>
  <si>
    <t>ｂア</t>
  </si>
  <si>
    <t>ｃア</t>
  </si>
  <si>
    <t>あ</t>
  </si>
  <si>
    <t>い</t>
  </si>
  <si>
    <t>え</t>
  </si>
  <si>
    <t>お</t>
  </si>
  <si>
    <t>男Ｆリーグ</t>
  </si>
  <si>
    <t>女Ｆリーグ</t>
  </si>
  <si>
    <t>男１回戦</t>
  </si>
  <si>
    <t>②</t>
  </si>
  <si>
    <t>③</t>
  </si>
  <si>
    <t>Ｃ②</t>
  </si>
  <si>
    <t>男Ｆ決勝リーグ</t>
  </si>
  <si>
    <t>女Ｆ決勝リーグ</t>
  </si>
  <si>
    <t>Ｄ②</t>
  </si>
  <si>
    <t>ｄア</t>
  </si>
  <si>
    <t>ｄイ</t>
  </si>
  <si>
    <t>ｄウ</t>
  </si>
  <si>
    <t>さ</t>
  </si>
  <si>
    <t>Ａ１</t>
  </si>
  <si>
    <t>Ｅ２</t>
  </si>
  <si>
    <t>Ｆ１</t>
  </si>
  <si>
    <t>Ａ3位</t>
  </si>
  <si>
    <t>Ｄ3位</t>
  </si>
  <si>
    <t>Ｃ4位</t>
  </si>
  <si>
    <t>Ｂ3位</t>
  </si>
  <si>
    <t>Ｅ3位</t>
  </si>
  <si>
    <t>Ａ４位</t>
  </si>
  <si>
    <t>Ｃ3位</t>
  </si>
  <si>
    <t>Ｆ3位</t>
  </si>
  <si>
    <t>Ｂ4位</t>
  </si>
  <si>
    <t>a3位</t>
  </si>
  <si>
    <t>ｄ3位</t>
  </si>
  <si>
    <t>ｂ4位</t>
  </si>
  <si>
    <t>ｂ3位</t>
  </si>
  <si>
    <t>e3位</t>
  </si>
  <si>
    <t>ｃ4位</t>
  </si>
  <si>
    <t>ｃ3位</t>
  </si>
  <si>
    <t>a4位</t>
  </si>
  <si>
    <t>ｄ4位</t>
  </si>
  <si>
    <t>女２回戦</t>
  </si>
  <si>
    <t>女交流戦</t>
  </si>
  <si>
    <t>男交流戦</t>
  </si>
  <si>
    <t>d3</t>
  </si>
  <si>
    <t>d4</t>
  </si>
  <si>
    <t>※試合会場は午前８時３０分開場。</t>
  </si>
  <si>
    <t>EX</t>
  </si>
  <si>
    <t>aイ</t>
  </si>
  <si>
    <t>bイ</t>
  </si>
  <si>
    <t>cイ</t>
  </si>
  <si>
    <t>aウ</t>
  </si>
  <si>
    <t>bウ</t>
  </si>
  <si>
    <t>cウ</t>
  </si>
  <si>
    <t>SO</t>
  </si>
  <si>
    <t>SO</t>
  </si>
  <si>
    <t>E1位</t>
  </si>
  <si>
    <t>C2位</t>
  </si>
  <si>
    <t>E2位</t>
  </si>
  <si>
    <t>B2位</t>
  </si>
  <si>
    <t>A1位</t>
  </si>
  <si>
    <t>D2位</t>
  </si>
  <si>
    <t>D1位</t>
  </si>
  <si>
    <t>A2位</t>
  </si>
  <si>
    <t>F1位</t>
  </si>
  <si>
    <t>F2位</t>
  </si>
  <si>
    <t>B1位</t>
  </si>
  <si>
    <t>C1位</t>
  </si>
  <si>
    <t>1の勝者</t>
  </si>
  <si>
    <t>2の勝者</t>
  </si>
  <si>
    <t>3の勝者</t>
  </si>
  <si>
    <t>4の勝者</t>
  </si>
  <si>
    <t>d3位</t>
  </si>
  <si>
    <t>b3位</t>
  </si>
  <si>
    <t>c3位</t>
  </si>
  <si>
    <t>A3位</t>
  </si>
  <si>
    <t>D3位</t>
  </si>
  <si>
    <t>B3位</t>
  </si>
  <si>
    <t>E3位</t>
  </si>
  <si>
    <t>C3位</t>
  </si>
  <si>
    <t>F3位</t>
  </si>
  <si>
    <t>あの勝者</t>
  </si>
  <si>
    <t>いの勝者</t>
  </si>
  <si>
    <t>うの敗者</t>
  </si>
  <si>
    <t>あの敗者</t>
  </si>
  <si>
    <t>いの敗者</t>
  </si>
  <si>
    <t>えの敗者</t>
  </si>
  <si>
    <t>b4位</t>
  </si>
  <si>
    <t>c4位</t>
  </si>
  <si>
    <t>d4位</t>
  </si>
  <si>
    <t>C4位</t>
  </si>
  <si>
    <t>A4位</t>
  </si>
  <si>
    <t>B4位</t>
  </si>
  <si>
    <t>1の敗者</t>
  </si>
  <si>
    <t>2の敗者</t>
  </si>
  <si>
    <t>3の敗者</t>
  </si>
  <si>
    <t>4の敗者</t>
  </si>
  <si>
    <t>a1位</t>
  </si>
  <si>
    <t>b1位</t>
  </si>
  <si>
    <t>c1位</t>
  </si>
  <si>
    <t>うの勝者</t>
  </si>
  <si>
    <t>おの勝者</t>
  </si>
  <si>
    <t>かの勝者</t>
  </si>
  <si>
    <t>えの勝者</t>
  </si>
  <si>
    <t>7の勝者</t>
  </si>
  <si>
    <t>8の勝者</t>
  </si>
  <si>
    <t>9の勝者</t>
  </si>
  <si>
    <t>10の勝者</t>
  </si>
  <si>
    <t>けの勝者</t>
  </si>
  <si>
    <t>この勝者</t>
  </si>
  <si>
    <t>11の勝者</t>
  </si>
  <si>
    <t>12の勝者</t>
  </si>
  <si>
    <t>フリーデン</t>
  </si>
  <si>
    <t>春照</t>
  </si>
  <si>
    <t>水堀・沼宮内</t>
  </si>
  <si>
    <t>Echizen</t>
  </si>
  <si>
    <t>あがの</t>
  </si>
  <si>
    <t>あがの</t>
  </si>
  <si>
    <t>水堀・
沼宮内</t>
  </si>
  <si>
    <t>Echizen</t>
  </si>
  <si>
    <t>フリーデン</t>
  </si>
  <si>
    <t>あがの</t>
  </si>
  <si>
    <t>Echizen</t>
  </si>
  <si>
    <t>Echizen</t>
  </si>
  <si>
    <t>ｃ2位</t>
  </si>
  <si>
    <t>e1位</t>
  </si>
  <si>
    <t>e2位</t>
  </si>
  <si>
    <t>b2位</t>
  </si>
  <si>
    <t>d2位</t>
  </si>
  <si>
    <t>d1位</t>
  </si>
  <si>
    <t>a2位</t>
  </si>
  <si>
    <t>一迫</t>
  </si>
  <si>
    <t>KUGA</t>
  </si>
  <si>
    <t>KUGA</t>
  </si>
  <si>
    <t>京丹波</t>
  </si>
  <si>
    <t>フリーデン
今三</t>
  </si>
  <si>
    <t>くす</t>
  </si>
  <si>
    <t>KUGA</t>
  </si>
  <si>
    <t>KUGA</t>
  </si>
  <si>
    <t>くす</t>
  </si>
  <si>
    <t>d決勝</t>
  </si>
  <si>
    <t>D決勝</t>
  </si>
  <si>
    <t>フリーデン</t>
  </si>
  <si>
    <t>KUGA</t>
  </si>
  <si>
    <t>Echizen</t>
  </si>
  <si>
    <t>Echizen</t>
  </si>
  <si>
    <t>Echizen</t>
  </si>
  <si>
    <t xml:space="preserve">( EX 1-0) </t>
  </si>
  <si>
    <t>( SO 1-2)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</si>
</sst>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26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HGS創英角ｺﾞｼｯｸUB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8"/>
      <name val="ＭＳ ゴシック"/>
      <family val="3"/>
    </font>
    <font>
      <u val="single"/>
      <sz val="16"/>
      <name val="ＭＳ ゴシック"/>
      <family val="3"/>
    </font>
    <font>
      <u val="single"/>
      <sz val="12"/>
      <color indexed="8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3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2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top"/>
    </xf>
    <xf numFmtId="0" fontId="17" fillId="0" borderId="16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 shrinkToFit="1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3" fillId="0" borderId="10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23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top"/>
    </xf>
    <xf numFmtId="0" fontId="17" fillId="0" borderId="14" xfId="0" applyFont="1" applyBorder="1" applyAlignment="1">
      <alignment horizontal="right" vertical="top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shrinkToFit="1"/>
    </xf>
    <xf numFmtId="0" fontId="6" fillId="13" borderId="26" xfId="0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 shrinkToFit="1"/>
    </xf>
    <xf numFmtId="0" fontId="3" fillId="13" borderId="0" xfId="0" applyFont="1" applyFill="1" applyAlignment="1">
      <alignment horizontal="center" vertical="center" shrinkToFit="1"/>
    </xf>
    <xf numFmtId="0" fontId="8" fillId="13" borderId="22" xfId="0" applyFont="1" applyFill="1" applyBorder="1" applyAlignment="1">
      <alignment horizontal="center" vertical="top" shrinkToFit="1"/>
    </xf>
    <xf numFmtId="0" fontId="8" fillId="13" borderId="20" xfId="0" applyFont="1" applyFill="1" applyBorder="1" applyAlignment="1">
      <alignment horizontal="center" vertical="center" shrinkToFit="1"/>
    </xf>
    <xf numFmtId="0" fontId="3" fillId="13" borderId="20" xfId="0" applyFont="1" applyFill="1" applyBorder="1" applyAlignment="1">
      <alignment horizontal="center" vertical="center" shrinkToFit="1"/>
    </xf>
    <xf numFmtId="0" fontId="8" fillId="13" borderId="28" xfId="0" applyFont="1" applyFill="1" applyBorder="1" applyAlignment="1">
      <alignment horizontal="center" vertical="top" shrinkToFit="1"/>
    </xf>
    <xf numFmtId="0" fontId="6" fillId="13" borderId="0" xfId="0" applyFont="1" applyFill="1" applyBorder="1" applyAlignment="1">
      <alignment horizontal="center" vertical="center" shrinkToFit="1"/>
    </xf>
    <xf numFmtId="0" fontId="1" fillId="13" borderId="0" xfId="0" applyFont="1" applyFill="1" applyBorder="1" applyAlignment="1">
      <alignment horizontal="center" vertical="center" shrinkToFit="1"/>
    </xf>
    <xf numFmtId="0" fontId="8" fillId="13" borderId="14" xfId="0" applyFont="1" applyFill="1" applyBorder="1" applyAlignment="1">
      <alignment horizontal="center" vertical="top" shrinkToFit="1"/>
    </xf>
    <xf numFmtId="0" fontId="13" fillId="13" borderId="0" xfId="0" applyFont="1" applyFill="1" applyAlignment="1">
      <alignment horizontal="center" vertical="center" shrinkToFit="1"/>
    </xf>
    <xf numFmtId="0" fontId="8" fillId="13" borderId="27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top" shrinkToFit="1"/>
    </xf>
    <xf numFmtId="0" fontId="3" fillId="33" borderId="27" xfId="0" applyFont="1" applyFill="1" applyBorder="1" applyAlignment="1">
      <alignment horizontal="center" vertical="top" shrinkToFit="1"/>
    </xf>
    <xf numFmtId="0" fontId="1" fillId="33" borderId="16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top" shrinkToFit="1"/>
    </xf>
    <xf numFmtId="0" fontId="1" fillId="13" borderId="15" xfId="0" applyFont="1" applyFill="1" applyBorder="1" applyAlignment="1">
      <alignment horizontal="center" vertical="center" shrinkToFit="1"/>
    </xf>
    <xf numFmtId="0" fontId="1" fillId="13" borderId="26" xfId="0" applyFont="1" applyFill="1" applyBorder="1" applyAlignment="1">
      <alignment horizontal="center" vertical="center" shrinkToFit="1"/>
    </xf>
    <xf numFmtId="0" fontId="3" fillId="13" borderId="14" xfId="0" applyFont="1" applyFill="1" applyBorder="1" applyAlignment="1">
      <alignment horizontal="center" vertical="top" shrinkToFit="1"/>
    </xf>
    <xf numFmtId="0" fontId="3" fillId="13" borderId="27" xfId="0" applyFont="1" applyFill="1" applyBorder="1" applyAlignment="1">
      <alignment horizontal="center" vertical="top" shrinkToFit="1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top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top" shrinkToFit="1"/>
    </xf>
    <xf numFmtId="0" fontId="8" fillId="13" borderId="0" xfId="0" applyFont="1" applyFill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textRotation="255" wrapText="1"/>
    </xf>
    <xf numFmtId="0" fontId="7" fillId="13" borderId="27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13" borderId="14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 vertical="center"/>
    </xf>
    <xf numFmtId="20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18" fillId="13" borderId="10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right" vertical="center" shrinkToFit="1"/>
    </xf>
    <xf numFmtId="0" fontId="17" fillId="13" borderId="23" xfId="0" applyFont="1" applyFill="1" applyBorder="1" applyAlignment="1">
      <alignment horizontal="right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4" fillId="33" borderId="2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20" fontId="5" fillId="0" borderId="47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48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4" fillId="13" borderId="14" xfId="0" applyFont="1" applyFill="1" applyBorder="1" applyAlignment="1">
      <alignment horizontal="center" vertical="center" shrinkToFit="1"/>
    </xf>
    <xf numFmtId="0" fontId="1" fillId="13" borderId="18" xfId="0" applyFont="1" applyFill="1" applyBorder="1" applyAlignment="1">
      <alignment horizontal="center" vertical="center" shrinkToFit="1"/>
    </xf>
    <xf numFmtId="0" fontId="1" fillId="13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5" xfId="0" applyFont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20" fontId="5" fillId="0" borderId="51" xfId="0" applyNumberFormat="1" applyFont="1" applyBorder="1" applyAlignment="1">
      <alignment horizontal="center" vertical="center"/>
    </xf>
    <xf numFmtId="20" fontId="5" fillId="0" borderId="52" xfId="0" applyNumberFormat="1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33" borderId="53" xfId="0" applyFont="1" applyFill="1" applyBorder="1" applyAlignment="1">
      <alignment horizontal="center" vertical="center" textRotation="255" wrapText="1"/>
    </xf>
    <xf numFmtId="0" fontId="1" fillId="33" borderId="54" xfId="0" applyFont="1" applyFill="1" applyBorder="1" applyAlignment="1">
      <alignment horizontal="center" vertical="center" textRotation="255" wrapText="1"/>
    </xf>
    <xf numFmtId="0" fontId="1" fillId="33" borderId="23" xfId="0" applyFont="1" applyFill="1" applyBorder="1" applyAlignment="1">
      <alignment horizontal="center" vertical="center" textRotation="255" wrapText="1"/>
    </xf>
    <xf numFmtId="0" fontId="14" fillId="13" borderId="27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5" fillId="0" borderId="55" xfId="0" applyNumberFormat="1" applyFont="1" applyBorder="1" applyAlignment="1">
      <alignment horizontal="center" vertical="center"/>
    </xf>
    <xf numFmtId="0" fontId="1" fillId="13" borderId="53" xfId="0" applyFont="1" applyFill="1" applyBorder="1" applyAlignment="1">
      <alignment horizontal="center" vertical="center" shrinkToFit="1"/>
    </xf>
    <xf numFmtId="0" fontId="1" fillId="13" borderId="54" xfId="0" applyFont="1" applyFill="1" applyBorder="1" applyAlignment="1">
      <alignment horizontal="center" vertical="center" shrinkToFit="1"/>
    </xf>
    <xf numFmtId="0" fontId="1" fillId="13" borderId="19" xfId="0" applyFont="1" applyFill="1" applyBorder="1" applyAlignment="1">
      <alignment horizontal="center" vertical="center" shrinkToFit="1"/>
    </xf>
    <xf numFmtId="0" fontId="1" fillId="13" borderId="16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textRotation="255" wrapText="1"/>
    </xf>
    <xf numFmtId="0" fontId="6" fillId="13" borderId="18" xfId="0" applyFont="1" applyFill="1" applyBorder="1" applyAlignment="1">
      <alignment horizontal="center" vertical="center" shrinkToFit="1"/>
    </xf>
    <xf numFmtId="0" fontId="6" fillId="13" borderId="1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13" borderId="53" xfId="0" applyFont="1" applyFill="1" applyBorder="1" applyAlignment="1">
      <alignment horizontal="center" vertical="center" textRotation="255" wrapText="1"/>
    </xf>
    <xf numFmtId="0" fontId="1" fillId="13" borderId="54" xfId="0" applyFont="1" applyFill="1" applyBorder="1" applyAlignment="1">
      <alignment horizontal="center" vertical="center" textRotation="255" wrapText="1"/>
    </xf>
    <xf numFmtId="0" fontId="1" fillId="13" borderId="19" xfId="0" applyFont="1" applyFill="1" applyBorder="1" applyAlignment="1">
      <alignment horizontal="center" vertical="center" textRotation="255" wrapText="1"/>
    </xf>
    <xf numFmtId="0" fontId="7" fillId="13" borderId="27" xfId="0" applyFont="1" applyFill="1" applyBorder="1" applyAlignment="1">
      <alignment horizontal="center" vertical="center" shrinkToFit="1"/>
    </xf>
    <xf numFmtId="0" fontId="7" fillId="13" borderId="27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20" fontId="5" fillId="0" borderId="50" xfId="0" applyNumberFormat="1" applyFont="1" applyFill="1" applyBorder="1" applyAlignment="1">
      <alignment horizontal="center" vertical="center"/>
    </xf>
    <xf numFmtId="20" fontId="5" fillId="0" borderId="51" xfId="0" applyNumberFormat="1" applyFont="1" applyFill="1" applyBorder="1" applyAlignment="1">
      <alignment horizontal="center" vertical="center"/>
    </xf>
    <xf numFmtId="20" fontId="5" fillId="0" borderId="5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shrinkToFit="1"/>
    </xf>
    <xf numFmtId="0" fontId="8" fillId="13" borderId="27" xfId="0" applyFont="1" applyFill="1" applyBorder="1" applyAlignment="1">
      <alignment horizontal="center" vertical="center" wrapText="1" shrinkToFit="1"/>
    </xf>
    <xf numFmtId="0" fontId="8" fillId="13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33" borderId="53" xfId="0" applyFont="1" applyFill="1" applyBorder="1" applyAlignment="1">
      <alignment horizontal="center" vertical="center" shrinkToFit="1"/>
    </xf>
    <xf numFmtId="0" fontId="1" fillId="33" borderId="54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13" borderId="60" xfId="0" applyFont="1" applyFill="1" applyBorder="1" applyAlignment="1">
      <alignment horizontal="center" vertical="center" shrinkToFit="1"/>
    </xf>
    <xf numFmtId="0" fontId="18" fillId="13" borderId="61" xfId="0" applyFont="1" applyFill="1" applyBorder="1" applyAlignment="1">
      <alignment horizontal="center" vertical="center" shrinkToFit="1"/>
    </xf>
    <xf numFmtId="0" fontId="18" fillId="13" borderId="62" xfId="0" applyFont="1" applyFill="1" applyBorder="1" applyAlignment="1">
      <alignment horizontal="center" vertical="center" shrinkToFit="1"/>
    </xf>
    <xf numFmtId="0" fontId="18" fillId="13" borderId="49" xfId="0" applyFont="1" applyFill="1" applyBorder="1" applyAlignment="1">
      <alignment horizontal="center" vertical="center" shrinkToFit="1"/>
    </xf>
    <xf numFmtId="0" fontId="18" fillId="13" borderId="16" xfId="0" applyFont="1" applyFill="1" applyBorder="1" applyAlignment="1">
      <alignment horizontal="center" vertical="center" shrinkToFit="1"/>
    </xf>
    <xf numFmtId="0" fontId="18" fillId="13" borderId="17" xfId="0" applyFont="1" applyFill="1" applyBorder="1" applyAlignment="1">
      <alignment horizontal="center" vertical="center" shrinkToFit="1"/>
    </xf>
    <xf numFmtId="0" fontId="17" fillId="13" borderId="46" xfId="0" applyFont="1" applyFill="1" applyBorder="1" applyAlignment="1">
      <alignment horizontal="right" vertical="center" shrinkToFit="1"/>
    </xf>
    <xf numFmtId="0" fontId="17" fillId="13" borderId="13" xfId="0" applyFont="1" applyFill="1" applyBorder="1" applyAlignment="1">
      <alignment horizontal="right" vertical="center" shrinkToFit="1"/>
    </xf>
    <xf numFmtId="0" fontId="17" fillId="13" borderId="25" xfId="0" applyFont="1" applyFill="1" applyBorder="1" applyAlignment="1">
      <alignment horizontal="right" vertical="center" shrinkToFit="1"/>
    </xf>
    <xf numFmtId="0" fontId="18" fillId="13" borderId="58" xfId="0" applyFont="1" applyFill="1" applyBorder="1" applyAlignment="1">
      <alignment horizontal="center" vertical="center" shrinkToFit="1"/>
    </xf>
    <xf numFmtId="0" fontId="18" fillId="13" borderId="56" xfId="0" applyFont="1" applyFill="1" applyBorder="1" applyAlignment="1">
      <alignment horizontal="center" vertical="center" shrinkToFit="1"/>
    </xf>
    <xf numFmtId="0" fontId="18" fillId="13" borderId="12" xfId="0" applyFont="1" applyFill="1" applyBorder="1" applyAlignment="1">
      <alignment horizontal="center" vertical="center" shrinkToFit="1"/>
    </xf>
    <xf numFmtId="0" fontId="18" fillId="13" borderId="63" xfId="0" applyFont="1" applyFill="1" applyBorder="1" applyAlignment="1">
      <alignment horizontal="center" vertical="center" shrinkToFit="1"/>
    </xf>
    <xf numFmtId="0" fontId="17" fillId="13" borderId="59" xfId="0" applyFont="1" applyFill="1" applyBorder="1" applyAlignment="1">
      <alignment horizontal="right" vertical="center" shrinkToFit="1"/>
    </xf>
    <xf numFmtId="0" fontId="17" fillId="13" borderId="20" xfId="0" applyFont="1" applyFill="1" applyBorder="1" applyAlignment="1">
      <alignment horizontal="right" vertical="center" shrinkToFit="1"/>
    </xf>
    <xf numFmtId="0" fontId="17" fillId="13" borderId="21" xfId="0" applyFont="1" applyFill="1" applyBorder="1" applyAlignment="1">
      <alignment horizontal="right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top"/>
    </xf>
    <xf numFmtId="0" fontId="17" fillId="0" borderId="73" xfId="0" applyFont="1" applyBorder="1" applyAlignment="1">
      <alignment horizontal="center" vertical="top"/>
    </xf>
    <xf numFmtId="0" fontId="17" fillId="0" borderId="74" xfId="0" applyFont="1" applyBorder="1" applyAlignment="1">
      <alignment horizontal="center" vertical="top"/>
    </xf>
    <xf numFmtId="0" fontId="17" fillId="0" borderId="75" xfId="0" applyFont="1" applyBorder="1" applyAlignment="1">
      <alignment horizontal="center" vertical="top"/>
    </xf>
    <xf numFmtId="0" fontId="17" fillId="0" borderId="76" xfId="0" applyFont="1" applyBorder="1" applyAlignment="1">
      <alignment horizontal="center" vertical="top"/>
    </xf>
    <xf numFmtId="0" fontId="17" fillId="0" borderId="77" xfId="0" applyFont="1" applyBorder="1" applyAlignment="1">
      <alignment horizontal="center" vertical="top"/>
    </xf>
    <xf numFmtId="0" fontId="17" fillId="0" borderId="78" xfId="0" applyFont="1" applyBorder="1" applyAlignment="1">
      <alignment horizontal="center" vertical="top"/>
    </xf>
    <xf numFmtId="0" fontId="17" fillId="0" borderId="79" xfId="0" applyFont="1" applyBorder="1" applyAlignment="1">
      <alignment horizontal="center" vertical="top"/>
    </xf>
    <xf numFmtId="0" fontId="17" fillId="0" borderId="8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top"/>
    </xf>
    <xf numFmtId="0" fontId="17" fillId="0" borderId="82" xfId="0" applyFont="1" applyBorder="1" applyAlignment="1">
      <alignment horizontal="center" vertical="top"/>
    </xf>
    <xf numFmtId="0" fontId="17" fillId="0" borderId="83" xfId="0" applyFont="1" applyBorder="1" applyAlignment="1">
      <alignment horizontal="center" vertical="top"/>
    </xf>
    <xf numFmtId="0" fontId="17" fillId="0" borderId="84" xfId="0" applyFont="1" applyBorder="1" applyAlignment="1">
      <alignment horizontal="center" vertical="top"/>
    </xf>
    <xf numFmtId="0" fontId="17" fillId="0" borderId="85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center"/>
    </xf>
    <xf numFmtId="0" fontId="17" fillId="0" borderId="46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shrinkToFit="1"/>
    </xf>
    <xf numFmtId="0" fontId="17" fillId="0" borderId="25" xfId="0" applyFont="1" applyBorder="1" applyAlignment="1">
      <alignment horizontal="right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59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13" borderId="57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8" fillId="13" borderId="53" xfId="0" applyFont="1" applyFill="1" applyBorder="1" applyAlignment="1">
      <alignment horizontal="center" vertical="center" shrinkToFit="1"/>
    </xf>
    <xf numFmtId="0" fontId="18" fillId="13" borderId="54" xfId="0" applyFont="1" applyFill="1" applyBorder="1" applyAlignment="1">
      <alignment horizontal="center" vertical="center" shrinkToFit="1"/>
    </xf>
    <xf numFmtId="0" fontId="18" fillId="13" borderId="53" xfId="0" applyFont="1" applyFill="1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63" fillId="34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textRotation="255" wrapText="1"/>
    </xf>
    <xf numFmtId="0" fontId="63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71"/>
  <sheetViews>
    <sheetView tabSelected="1" view="pageBreakPreview" zoomScale="55" zoomScaleNormal="55" zoomScaleSheetLayoutView="55" zoomScalePageLayoutView="0" workbookViewId="0" topLeftCell="A1">
      <selection activeCell="U125" sqref="U125"/>
    </sheetView>
  </sheetViews>
  <sheetFormatPr defaultColWidth="9.00390625" defaultRowHeight="13.5"/>
  <cols>
    <col min="1" max="1" width="5.125" style="0" customWidth="1"/>
    <col min="2" max="2" width="10.625" style="0" customWidth="1"/>
    <col min="3" max="3" width="5.625" style="0" customWidth="1"/>
    <col min="4" max="4" width="12.625" style="0" customWidth="1"/>
    <col min="5" max="6" width="4.875" style="0" customWidth="1"/>
    <col min="7" max="7" width="4.00390625" style="0" customWidth="1"/>
    <col min="8" max="9" width="4.875" style="0" customWidth="1"/>
    <col min="10" max="10" width="12.625" style="0" customWidth="1"/>
    <col min="11" max="11" width="5.625" style="0" customWidth="1"/>
    <col min="12" max="12" width="12.625" style="0" customWidth="1"/>
    <col min="13" max="14" width="4.875" style="0" customWidth="1"/>
    <col min="15" max="15" width="3.875" style="0" customWidth="1"/>
    <col min="16" max="17" width="4.875" style="0" customWidth="1"/>
    <col min="18" max="18" width="12.625" style="0" customWidth="1"/>
    <col min="19" max="19" width="5.625" style="0" customWidth="1"/>
    <col min="20" max="20" width="12.625" style="0" customWidth="1"/>
    <col min="21" max="22" width="4.875" style="0" customWidth="1"/>
    <col min="23" max="23" width="3.875" style="0" customWidth="1"/>
    <col min="24" max="25" width="4.875" style="0" customWidth="1"/>
    <col min="26" max="26" width="12.625" style="0" customWidth="1"/>
    <col min="27" max="27" width="5.625" style="0" customWidth="1"/>
    <col min="28" max="28" width="12.625" style="0" customWidth="1"/>
    <col min="29" max="30" width="4.875" style="0" customWidth="1"/>
    <col min="31" max="31" width="3.875" style="0" customWidth="1"/>
    <col min="32" max="33" width="4.875" style="0" customWidth="1"/>
    <col min="34" max="34" width="12.625" style="0" customWidth="1"/>
  </cols>
  <sheetData>
    <row r="1" spans="1:34" ht="30">
      <c r="A1" s="244" t="s">
        <v>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</row>
    <row r="2" spans="1:34" ht="3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12.75">
      <c r="A3" s="225" t="s">
        <v>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6.5" thickBo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2"/>
      <c r="AB4" s="112"/>
      <c r="AC4" s="112"/>
      <c r="AD4" s="112"/>
      <c r="AE4" s="112"/>
      <c r="AF4" s="112"/>
      <c r="AG4" s="112"/>
      <c r="AH4" s="112"/>
    </row>
    <row r="5" spans="1:34" ht="38.25">
      <c r="A5" s="114" t="s">
        <v>0</v>
      </c>
      <c r="B5" s="115" t="s">
        <v>1</v>
      </c>
      <c r="C5" s="116" t="s">
        <v>2</v>
      </c>
      <c r="D5" s="315" t="s">
        <v>13</v>
      </c>
      <c r="E5" s="316"/>
      <c r="F5" s="316"/>
      <c r="G5" s="316"/>
      <c r="H5" s="316"/>
      <c r="I5" s="316"/>
      <c r="J5" s="317"/>
      <c r="K5" s="116" t="s">
        <v>2</v>
      </c>
      <c r="L5" s="318" t="s">
        <v>14</v>
      </c>
      <c r="M5" s="316"/>
      <c r="N5" s="316"/>
      <c r="O5" s="316"/>
      <c r="P5" s="316"/>
      <c r="Q5" s="316"/>
      <c r="R5" s="317"/>
      <c r="S5" s="116" t="s">
        <v>2</v>
      </c>
      <c r="T5" s="315" t="s">
        <v>15</v>
      </c>
      <c r="U5" s="316"/>
      <c r="V5" s="316"/>
      <c r="W5" s="316"/>
      <c r="X5" s="316"/>
      <c r="Y5" s="316"/>
      <c r="Z5" s="317"/>
      <c r="AA5" s="116" t="s">
        <v>2</v>
      </c>
      <c r="AB5" s="315" t="s">
        <v>16</v>
      </c>
      <c r="AC5" s="316"/>
      <c r="AD5" s="316"/>
      <c r="AE5" s="316"/>
      <c r="AF5" s="316"/>
      <c r="AG5" s="316"/>
      <c r="AH5" s="317"/>
    </row>
    <row r="6" spans="1:34" ht="32.25" customHeight="1">
      <c r="A6" s="304">
        <v>1</v>
      </c>
      <c r="B6" s="294">
        <v>0.3958333333333333</v>
      </c>
      <c r="C6" s="277" t="s">
        <v>137</v>
      </c>
      <c r="D6" s="128" t="s">
        <v>142</v>
      </c>
      <c r="E6" s="271" t="s">
        <v>48</v>
      </c>
      <c r="F6" s="271"/>
      <c r="G6" s="271"/>
      <c r="H6" s="271"/>
      <c r="I6" s="271"/>
      <c r="J6" s="129" t="s">
        <v>143</v>
      </c>
      <c r="K6" s="277" t="s">
        <v>138</v>
      </c>
      <c r="L6" s="128" t="s">
        <v>144</v>
      </c>
      <c r="M6" s="271" t="s">
        <v>48</v>
      </c>
      <c r="N6" s="271"/>
      <c r="O6" s="271"/>
      <c r="P6" s="271"/>
      <c r="Q6" s="271"/>
      <c r="R6" s="129" t="s">
        <v>145</v>
      </c>
      <c r="S6" s="277" t="s">
        <v>139</v>
      </c>
      <c r="T6" s="128" t="s">
        <v>147</v>
      </c>
      <c r="U6" s="271" t="s">
        <v>48</v>
      </c>
      <c r="V6" s="271"/>
      <c r="W6" s="271"/>
      <c r="X6" s="271"/>
      <c r="Y6" s="271"/>
      <c r="Z6" s="129" t="s">
        <v>148</v>
      </c>
      <c r="AA6" s="277" t="s">
        <v>140</v>
      </c>
      <c r="AB6" s="128" t="s">
        <v>149</v>
      </c>
      <c r="AC6" s="271" t="s">
        <v>48</v>
      </c>
      <c r="AD6" s="271"/>
      <c r="AE6" s="271"/>
      <c r="AF6" s="271"/>
      <c r="AG6" s="271"/>
      <c r="AH6" s="129" t="s">
        <v>150</v>
      </c>
    </row>
    <row r="7" spans="1:34" ht="32.25" customHeight="1">
      <c r="A7" s="305"/>
      <c r="B7" s="295"/>
      <c r="C7" s="278"/>
      <c r="D7" s="319" t="s">
        <v>116</v>
      </c>
      <c r="E7" s="270">
        <f>IF(F7="","",SUM(F7:F8))</f>
        <v>0</v>
      </c>
      <c r="F7" s="130">
        <v>0</v>
      </c>
      <c r="G7" s="131" t="s">
        <v>3</v>
      </c>
      <c r="H7" s="130">
        <v>3</v>
      </c>
      <c r="I7" s="235">
        <f>IF(H7="","",SUM(H7:H8))</f>
        <v>4</v>
      </c>
      <c r="J7" s="280" t="s">
        <v>113</v>
      </c>
      <c r="K7" s="278"/>
      <c r="L7" s="319" t="s">
        <v>89</v>
      </c>
      <c r="M7" s="270">
        <f>IF(N7="","",SUM(N7:N8))</f>
        <v>1</v>
      </c>
      <c r="N7" s="130">
        <v>1</v>
      </c>
      <c r="O7" s="131" t="s">
        <v>3</v>
      </c>
      <c r="P7" s="130">
        <v>1</v>
      </c>
      <c r="Q7" s="235">
        <f>IF(P7="","",SUM(P7:P8))</f>
        <v>1</v>
      </c>
      <c r="R7" s="281" t="s">
        <v>163</v>
      </c>
      <c r="S7" s="278"/>
      <c r="T7" s="273" t="s">
        <v>99</v>
      </c>
      <c r="U7" s="270">
        <f>IF(V7="","",SUM(V7:V8))</f>
        <v>2</v>
      </c>
      <c r="V7" s="130">
        <v>1</v>
      </c>
      <c r="W7" s="131" t="s">
        <v>3</v>
      </c>
      <c r="X7" s="130">
        <v>0</v>
      </c>
      <c r="Y7" s="235">
        <f>IF(X7="","",SUM(X7:X8))</f>
        <v>0</v>
      </c>
      <c r="Z7" s="280" t="s">
        <v>103</v>
      </c>
      <c r="AA7" s="278"/>
      <c r="AB7" s="319" t="s">
        <v>80</v>
      </c>
      <c r="AC7" s="270">
        <f>IF(AD7="","",SUM(AD7:AD8))</f>
        <v>0</v>
      </c>
      <c r="AD7" s="130">
        <v>0</v>
      </c>
      <c r="AE7" s="131" t="s">
        <v>3</v>
      </c>
      <c r="AF7" s="130">
        <v>3</v>
      </c>
      <c r="AG7" s="235">
        <f>IF(AF7="","",SUM(AF7:AF8))</f>
        <v>6</v>
      </c>
      <c r="AH7" s="281" t="s">
        <v>122</v>
      </c>
    </row>
    <row r="8" spans="1:34" ht="32.25" customHeight="1">
      <c r="A8" s="305"/>
      <c r="B8" s="295"/>
      <c r="C8" s="278"/>
      <c r="D8" s="319"/>
      <c r="E8" s="270"/>
      <c r="F8" s="130">
        <v>0</v>
      </c>
      <c r="G8" s="131" t="s">
        <v>3</v>
      </c>
      <c r="H8" s="130">
        <v>1</v>
      </c>
      <c r="I8" s="235"/>
      <c r="J8" s="280"/>
      <c r="K8" s="278"/>
      <c r="L8" s="319"/>
      <c r="M8" s="270"/>
      <c r="N8" s="130">
        <v>0</v>
      </c>
      <c r="O8" s="131" t="s">
        <v>3</v>
      </c>
      <c r="P8" s="130">
        <v>0</v>
      </c>
      <c r="Q8" s="235"/>
      <c r="R8" s="280"/>
      <c r="S8" s="278"/>
      <c r="T8" s="273"/>
      <c r="U8" s="270"/>
      <c r="V8" s="130">
        <v>1</v>
      </c>
      <c r="W8" s="131" t="s">
        <v>3</v>
      </c>
      <c r="X8" s="130">
        <v>0</v>
      </c>
      <c r="Y8" s="235"/>
      <c r="Z8" s="280"/>
      <c r="AA8" s="278"/>
      <c r="AB8" s="273"/>
      <c r="AC8" s="270"/>
      <c r="AD8" s="130">
        <v>0</v>
      </c>
      <c r="AE8" s="131" t="s">
        <v>3</v>
      </c>
      <c r="AF8" s="130">
        <v>3</v>
      </c>
      <c r="AG8" s="235"/>
      <c r="AH8" s="280"/>
    </row>
    <row r="9" spans="1:34" ht="32.25" customHeight="1">
      <c r="A9" s="306"/>
      <c r="B9" s="296"/>
      <c r="C9" s="279"/>
      <c r="D9" s="132" t="s">
        <v>117</v>
      </c>
      <c r="E9" s="133"/>
      <c r="F9" s="134"/>
      <c r="G9" s="134"/>
      <c r="H9" s="134"/>
      <c r="I9" s="134"/>
      <c r="J9" s="135" t="s">
        <v>87</v>
      </c>
      <c r="K9" s="279"/>
      <c r="L9" s="132" t="s">
        <v>90</v>
      </c>
      <c r="M9" s="133"/>
      <c r="N9" s="134"/>
      <c r="O9" s="134"/>
      <c r="P9" s="134"/>
      <c r="Q9" s="134"/>
      <c r="R9" s="135" t="s">
        <v>106</v>
      </c>
      <c r="S9" s="279"/>
      <c r="T9" s="132" t="s">
        <v>100</v>
      </c>
      <c r="U9" s="133"/>
      <c r="V9" s="134"/>
      <c r="W9" s="134"/>
      <c r="X9" s="134"/>
      <c r="Y9" s="134"/>
      <c r="Z9" s="135" t="s">
        <v>104</v>
      </c>
      <c r="AA9" s="279"/>
      <c r="AB9" s="132" t="s">
        <v>81</v>
      </c>
      <c r="AC9" s="133"/>
      <c r="AD9" s="134"/>
      <c r="AE9" s="134"/>
      <c r="AF9" s="134"/>
      <c r="AG9" s="134"/>
      <c r="AH9" s="135" t="s">
        <v>111</v>
      </c>
    </row>
    <row r="10" spans="1:34" ht="32.25" customHeight="1">
      <c r="A10" s="304">
        <v>2</v>
      </c>
      <c r="B10" s="294">
        <f>B6+"００：３５"</f>
        <v>0.4201388888888889</v>
      </c>
      <c r="C10" s="277" t="s">
        <v>141</v>
      </c>
      <c r="D10" s="128" t="s">
        <v>151</v>
      </c>
      <c r="E10" s="271" t="s">
        <v>48</v>
      </c>
      <c r="F10" s="271"/>
      <c r="G10" s="271"/>
      <c r="H10" s="271"/>
      <c r="I10" s="271"/>
      <c r="J10" s="129" t="s">
        <v>152</v>
      </c>
      <c r="K10" s="277" t="s">
        <v>153</v>
      </c>
      <c r="L10" s="128" t="s">
        <v>158</v>
      </c>
      <c r="M10" s="271" t="s">
        <v>48</v>
      </c>
      <c r="N10" s="271"/>
      <c r="O10" s="271"/>
      <c r="P10" s="271"/>
      <c r="Q10" s="271"/>
      <c r="R10" s="129" t="s">
        <v>159</v>
      </c>
      <c r="S10" s="277" t="s">
        <v>154</v>
      </c>
      <c r="T10" s="128" t="s">
        <v>146</v>
      </c>
      <c r="U10" s="271" t="s">
        <v>48</v>
      </c>
      <c r="V10" s="271"/>
      <c r="W10" s="271"/>
      <c r="X10" s="271"/>
      <c r="Y10" s="271"/>
      <c r="Z10" s="129" t="s">
        <v>160</v>
      </c>
      <c r="AA10" s="277" t="s">
        <v>155</v>
      </c>
      <c r="AB10" s="128" t="s">
        <v>161</v>
      </c>
      <c r="AC10" s="271" t="s">
        <v>48</v>
      </c>
      <c r="AD10" s="271"/>
      <c r="AE10" s="271"/>
      <c r="AF10" s="271"/>
      <c r="AG10" s="271"/>
      <c r="AH10" s="129" t="s">
        <v>162</v>
      </c>
    </row>
    <row r="11" spans="1:34" ht="32.25" customHeight="1">
      <c r="A11" s="305"/>
      <c r="B11" s="295"/>
      <c r="C11" s="278"/>
      <c r="D11" s="273" t="s">
        <v>98</v>
      </c>
      <c r="E11" s="270">
        <f>IF(F11="","",SUM(F11:F12))</f>
        <v>5</v>
      </c>
      <c r="F11" s="130">
        <v>1</v>
      </c>
      <c r="G11" s="131" t="s">
        <v>3</v>
      </c>
      <c r="H11" s="130">
        <v>1</v>
      </c>
      <c r="I11" s="235">
        <v>1</v>
      </c>
      <c r="J11" s="280" t="s">
        <v>123</v>
      </c>
      <c r="K11" s="278"/>
      <c r="L11" s="273" t="s">
        <v>118</v>
      </c>
      <c r="M11" s="270">
        <f>IF(N11="","",SUM(N11:N12))</f>
        <v>1</v>
      </c>
      <c r="N11" s="130">
        <v>1</v>
      </c>
      <c r="O11" s="131" t="s">
        <v>3</v>
      </c>
      <c r="P11" s="130">
        <v>1</v>
      </c>
      <c r="Q11" s="235">
        <f>IF(P11="","",SUM(P11:P12))</f>
        <v>2</v>
      </c>
      <c r="R11" s="280" t="s">
        <v>119</v>
      </c>
      <c r="S11" s="278"/>
      <c r="T11" s="273" t="s">
        <v>88</v>
      </c>
      <c r="U11" s="270">
        <f>IF(V11="","",SUM(V11:V12))</f>
        <v>0</v>
      </c>
      <c r="V11" s="130">
        <v>0</v>
      </c>
      <c r="W11" s="131" t="s">
        <v>3</v>
      </c>
      <c r="X11" s="130">
        <v>3</v>
      </c>
      <c r="Y11" s="235">
        <f>IF(X11="","",SUM(X11:X12))</f>
        <v>4</v>
      </c>
      <c r="Z11" s="280" t="s">
        <v>101</v>
      </c>
      <c r="AA11" s="278"/>
      <c r="AB11" s="273" t="s">
        <v>82</v>
      </c>
      <c r="AC11" s="270">
        <f>IF(AD11="","",SUM(AD11:AD12))</f>
        <v>0</v>
      </c>
      <c r="AD11" s="130">
        <v>0</v>
      </c>
      <c r="AE11" s="131" t="s">
        <v>3</v>
      </c>
      <c r="AF11" s="130">
        <v>0</v>
      </c>
      <c r="AG11" s="235">
        <f>IF(AF11="","",SUM(AF11:AF12))</f>
        <v>1</v>
      </c>
      <c r="AH11" s="280" t="s">
        <v>84</v>
      </c>
    </row>
    <row r="12" spans="1:34" ht="32.25" customHeight="1">
      <c r="A12" s="305"/>
      <c r="B12" s="295"/>
      <c r="C12" s="278"/>
      <c r="D12" s="273"/>
      <c r="E12" s="270"/>
      <c r="F12" s="130">
        <v>4</v>
      </c>
      <c r="G12" s="131" t="s">
        <v>3</v>
      </c>
      <c r="H12" s="130">
        <v>0</v>
      </c>
      <c r="I12" s="235"/>
      <c r="J12" s="280"/>
      <c r="K12" s="278"/>
      <c r="L12" s="273"/>
      <c r="M12" s="270"/>
      <c r="N12" s="130">
        <v>0</v>
      </c>
      <c r="O12" s="131" t="s">
        <v>3</v>
      </c>
      <c r="P12" s="130">
        <v>1</v>
      </c>
      <c r="Q12" s="235"/>
      <c r="R12" s="280"/>
      <c r="S12" s="278"/>
      <c r="T12" s="273"/>
      <c r="U12" s="270"/>
      <c r="V12" s="130">
        <v>0</v>
      </c>
      <c r="W12" s="131" t="s">
        <v>3</v>
      </c>
      <c r="X12" s="130">
        <v>1</v>
      </c>
      <c r="Y12" s="235"/>
      <c r="Z12" s="280"/>
      <c r="AA12" s="278"/>
      <c r="AB12" s="273"/>
      <c r="AC12" s="270"/>
      <c r="AD12" s="130">
        <v>0</v>
      </c>
      <c r="AE12" s="131" t="s">
        <v>3</v>
      </c>
      <c r="AF12" s="130">
        <v>1</v>
      </c>
      <c r="AG12" s="235"/>
      <c r="AH12" s="280"/>
    </row>
    <row r="13" spans="1:34" ht="32.25" customHeight="1">
      <c r="A13" s="306"/>
      <c r="B13" s="296"/>
      <c r="C13" s="279"/>
      <c r="D13" s="132" t="s">
        <v>85</v>
      </c>
      <c r="E13" s="133"/>
      <c r="F13" s="134"/>
      <c r="G13" s="134"/>
      <c r="H13" s="134"/>
      <c r="I13" s="134"/>
      <c r="J13" s="135" t="s">
        <v>124</v>
      </c>
      <c r="K13" s="279"/>
      <c r="L13" s="132" t="s">
        <v>102</v>
      </c>
      <c r="M13" s="133"/>
      <c r="N13" s="134"/>
      <c r="O13" s="134"/>
      <c r="P13" s="134"/>
      <c r="Q13" s="134"/>
      <c r="R13" s="135" t="s">
        <v>120</v>
      </c>
      <c r="S13" s="279"/>
      <c r="T13" s="132" t="s">
        <v>85</v>
      </c>
      <c r="U13" s="133"/>
      <c r="V13" s="134"/>
      <c r="W13" s="134"/>
      <c r="X13" s="134"/>
      <c r="Y13" s="134"/>
      <c r="Z13" s="135" t="s">
        <v>102</v>
      </c>
      <c r="AA13" s="279"/>
      <c r="AB13" s="132" t="s">
        <v>83</v>
      </c>
      <c r="AC13" s="133"/>
      <c r="AD13" s="134"/>
      <c r="AE13" s="134"/>
      <c r="AF13" s="134"/>
      <c r="AG13" s="134"/>
      <c r="AH13" s="135" t="s">
        <v>85</v>
      </c>
    </row>
    <row r="14" spans="1:34" ht="32.25" customHeight="1">
      <c r="A14" s="304">
        <v>3</v>
      </c>
      <c r="B14" s="294">
        <f>B10+"００：３５"</f>
        <v>0.4444444444444445</v>
      </c>
      <c r="C14" s="277" t="s">
        <v>156</v>
      </c>
      <c r="D14" s="128" t="s">
        <v>292</v>
      </c>
      <c r="E14" s="271" t="s">
        <v>48</v>
      </c>
      <c r="F14" s="271"/>
      <c r="G14" s="271"/>
      <c r="H14" s="271"/>
      <c r="I14" s="271"/>
      <c r="J14" s="129" t="s">
        <v>293</v>
      </c>
      <c r="K14" s="274" t="s">
        <v>165</v>
      </c>
      <c r="L14" s="65" t="s">
        <v>170</v>
      </c>
      <c r="M14" s="205" t="s">
        <v>49</v>
      </c>
      <c r="N14" s="205"/>
      <c r="O14" s="205"/>
      <c r="P14" s="205"/>
      <c r="Q14" s="205"/>
      <c r="R14" s="66" t="s">
        <v>171</v>
      </c>
      <c r="S14" s="274" t="s">
        <v>166</v>
      </c>
      <c r="T14" s="65" t="s">
        <v>172</v>
      </c>
      <c r="U14" s="205" t="s">
        <v>49</v>
      </c>
      <c r="V14" s="205"/>
      <c r="W14" s="205"/>
      <c r="X14" s="205"/>
      <c r="Y14" s="205"/>
      <c r="Z14" s="66" t="s">
        <v>173</v>
      </c>
      <c r="AA14" s="274" t="s">
        <v>167</v>
      </c>
      <c r="AB14" s="65" t="s">
        <v>174</v>
      </c>
      <c r="AC14" s="205" t="s">
        <v>49</v>
      </c>
      <c r="AD14" s="205"/>
      <c r="AE14" s="205"/>
      <c r="AF14" s="205"/>
      <c r="AG14" s="205"/>
      <c r="AH14" s="66" t="s">
        <v>175</v>
      </c>
    </row>
    <row r="15" spans="1:34" ht="32.25" customHeight="1">
      <c r="A15" s="305"/>
      <c r="B15" s="295"/>
      <c r="C15" s="278"/>
      <c r="D15" s="273" t="s">
        <v>164</v>
      </c>
      <c r="E15" s="270">
        <f>IF(F15="","",SUM(F15:F16))</f>
        <v>1</v>
      </c>
      <c r="F15" s="130">
        <v>1</v>
      </c>
      <c r="G15" s="131" t="s">
        <v>3</v>
      </c>
      <c r="H15" s="130">
        <v>1</v>
      </c>
      <c r="I15" s="235">
        <f>IF(H15="","",SUM(H15:H16))</f>
        <v>2</v>
      </c>
      <c r="J15" s="280" t="s">
        <v>96</v>
      </c>
      <c r="K15" s="275"/>
      <c r="L15" s="206" t="s">
        <v>82</v>
      </c>
      <c r="M15" s="245">
        <f>IF(N15="","",SUM(N15:N16))</f>
        <v>0</v>
      </c>
      <c r="N15" s="14">
        <v>0</v>
      </c>
      <c r="O15" s="15" t="s">
        <v>3</v>
      </c>
      <c r="P15" s="14">
        <v>2</v>
      </c>
      <c r="Q15" s="230">
        <f>IF(P15="","",SUM(P15:P16))</f>
        <v>5</v>
      </c>
      <c r="R15" s="272" t="s">
        <v>84</v>
      </c>
      <c r="S15" s="275"/>
      <c r="T15" s="206" t="s">
        <v>88</v>
      </c>
      <c r="U15" s="245">
        <f>IF(V15="","",SUM(V15:V16))</f>
        <v>1</v>
      </c>
      <c r="V15" s="14">
        <v>1</v>
      </c>
      <c r="W15" s="15" t="s">
        <v>3</v>
      </c>
      <c r="X15" s="14">
        <v>1</v>
      </c>
      <c r="Y15" s="230">
        <f>IF(X15="","",SUM(X15:X16))</f>
        <v>2</v>
      </c>
      <c r="Z15" s="272" t="s">
        <v>89</v>
      </c>
      <c r="AA15" s="275"/>
      <c r="AB15" s="206" t="s">
        <v>94</v>
      </c>
      <c r="AC15" s="245">
        <f>IF(AD15="","",SUM(AD15:AD16))</f>
        <v>2</v>
      </c>
      <c r="AD15" s="14">
        <v>1</v>
      </c>
      <c r="AE15" s="15" t="s">
        <v>3</v>
      </c>
      <c r="AF15" s="14">
        <v>2</v>
      </c>
      <c r="AG15" s="230">
        <f>IF(AF15="","",SUM(AF15:AF16))</f>
        <v>5</v>
      </c>
      <c r="AH15" s="272" t="s">
        <v>96</v>
      </c>
    </row>
    <row r="16" spans="1:34" ht="32.25" customHeight="1">
      <c r="A16" s="305"/>
      <c r="B16" s="295"/>
      <c r="C16" s="278"/>
      <c r="D16" s="273"/>
      <c r="E16" s="270"/>
      <c r="F16" s="130">
        <v>0</v>
      </c>
      <c r="G16" s="131" t="s">
        <v>3</v>
      </c>
      <c r="H16" s="130">
        <v>1</v>
      </c>
      <c r="I16" s="235"/>
      <c r="J16" s="280"/>
      <c r="K16" s="275"/>
      <c r="L16" s="206"/>
      <c r="M16" s="245"/>
      <c r="N16" s="14">
        <v>0</v>
      </c>
      <c r="O16" s="15" t="s">
        <v>3</v>
      </c>
      <c r="P16" s="14">
        <v>3</v>
      </c>
      <c r="Q16" s="230"/>
      <c r="R16" s="272"/>
      <c r="S16" s="275"/>
      <c r="T16" s="206"/>
      <c r="U16" s="245"/>
      <c r="V16" s="14">
        <v>0</v>
      </c>
      <c r="W16" s="15" t="s">
        <v>3</v>
      </c>
      <c r="X16" s="14">
        <v>1</v>
      </c>
      <c r="Y16" s="230"/>
      <c r="Z16" s="272"/>
      <c r="AA16" s="275"/>
      <c r="AB16" s="206"/>
      <c r="AC16" s="245"/>
      <c r="AD16" s="14">
        <v>1</v>
      </c>
      <c r="AE16" s="15" t="s">
        <v>3</v>
      </c>
      <c r="AF16" s="14">
        <v>3</v>
      </c>
      <c r="AG16" s="230"/>
      <c r="AH16" s="272"/>
    </row>
    <row r="17" spans="1:34" ht="32.25" customHeight="1">
      <c r="A17" s="306"/>
      <c r="B17" s="296"/>
      <c r="C17" s="279"/>
      <c r="D17" s="132" t="s">
        <v>85</v>
      </c>
      <c r="E17" s="133"/>
      <c r="F17" s="134"/>
      <c r="G17" s="134"/>
      <c r="H17" s="134"/>
      <c r="I17" s="134"/>
      <c r="J17" s="135" t="s">
        <v>97</v>
      </c>
      <c r="K17" s="276"/>
      <c r="L17" s="67" t="s">
        <v>83</v>
      </c>
      <c r="M17" s="68"/>
      <c r="N17" s="69"/>
      <c r="O17" s="69"/>
      <c r="P17" s="69"/>
      <c r="Q17" s="69"/>
      <c r="R17" s="70" t="s">
        <v>85</v>
      </c>
      <c r="S17" s="276"/>
      <c r="T17" s="67" t="s">
        <v>85</v>
      </c>
      <c r="U17" s="68"/>
      <c r="V17" s="69"/>
      <c r="W17" s="69"/>
      <c r="X17" s="69"/>
      <c r="Y17" s="69"/>
      <c r="Z17" s="70" t="s">
        <v>90</v>
      </c>
      <c r="AA17" s="276"/>
      <c r="AB17" s="67" t="s">
        <v>95</v>
      </c>
      <c r="AC17" s="68"/>
      <c r="AD17" s="69"/>
      <c r="AE17" s="69"/>
      <c r="AF17" s="69"/>
      <c r="AG17" s="69"/>
      <c r="AH17" s="70" t="s">
        <v>97</v>
      </c>
    </row>
    <row r="18" spans="1:34" ht="32.25" customHeight="1">
      <c r="A18" s="304">
        <v>4</v>
      </c>
      <c r="B18" s="294">
        <f>B14+"００：３５"</f>
        <v>0.46875000000000006</v>
      </c>
      <c r="C18" s="274" t="s">
        <v>168</v>
      </c>
      <c r="D18" s="65" t="s">
        <v>176</v>
      </c>
      <c r="E18" s="205" t="s">
        <v>49</v>
      </c>
      <c r="F18" s="205"/>
      <c r="G18" s="205"/>
      <c r="H18" s="205"/>
      <c r="I18" s="205"/>
      <c r="J18" s="66" t="s">
        <v>177</v>
      </c>
      <c r="K18" s="274" t="s">
        <v>169</v>
      </c>
      <c r="L18" s="65" t="s">
        <v>178</v>
      </c>
      <c r="M18" s="205" t="s">
        <v>49</v>
      </c>
      <c r="N18" s="205"/>
      <c r="O18" s="205"/>
      <c r="P18" s="205"/>
      <c r="Q18" s="205"/>
      <c r="R18" s="66" t="s">
        <v>179</v>
      </c>
      <c r="S18" s="274" t="s">
        <v>183</v>
      </c>
      <c r="T18" s="65" t="s">
        <v>181</v>
      </c>
      <c r="U18" s="205" t="s">
        <v>49</v>
      </c>
      <c r="V18" s="205"/>
      <c r="W18" s="205"/>
      <c r="X18" s="205"/>
      <c r="Y18" s="205"/>
      <c r="Z18" s="117" t="s">
        <v>182</v>
      </c>
      <c r="AA18" s="274" t="s">
        <v>184</v>
      </c>
      <c r="AB18" s="65" t="s">
        <v>187</v>
      </c>
      <c r="AC18" s="205" t="s">
        <v>49</v>
      </c>
      <c r="AD18" s="205"/>
      <c r="AE18" s="205"/>
      <c r="AF18" s="205"/>
      <c r="AG18" s="205"/>
      <c r="AH18" s="66" t="s">
        <v>188</v>
      </c>
    </row>
    <row r="19" spans="1:34" ht="32.25" customHeight="1">
      <c r="A19" s="305"/>
      <c r="B19" s="295"/>
      <c r="C19" s="275"/>
      <c r="D19" s="206" t="s">
        <v>101</v>
      </c>
      <c r="E19" s="245">
        <f>IF(F19="","",SUM(F19:F20))</f>
        <v>3</v>
      </c>
      <c r="F19" s="14">
        <v>2</v>
      </c>
      <c r="G19" s="15" t="s">
        <v>3</v>
      </c>
      <c r="H19" s="14">
        <v>0</v>
      </c>
      <c r="I19" s="230">
        <f>IF(H19="","",SUM(H19:H20))</f>
        <v>1</v>
      </c>
      <c r="J19" s="272" t="s">
        <v>103</v>
      </c>
      <c r="K19" s="275"/>
      <c r="L19" s="206" t="s">
        <v>107</v>
      </c>
      <c r="M19" s="245">
        <f>IF(N19="","",SUM(N19:N20))</f>
        <v>3</v>
      </c>
      <c r="N19" s="14">
        <v>2</v>
      </c>
      <c r="O19" s="15" t="s">
        <v>3</v>
      </c>
      <c r="P19" s="14">
        <v>1</v>
      </c>
      <c r="Q19" s="230">
        <f>IF(P19="","",SUM(P19:P20))</f>
        <v>2</v>
      </c>
      <c r="R19" s="272" t="s">
        <v>109</v>
      </c>
      <c r="S19" s="275"/>
      <c r="T19" s="206" t="s">
        <v>180</v>
      </c>
      <c r="U19" s="245">
        <f>IF(V19="","",SUM(V19:V20))</f>
        <v>1</v>
      </c>
      <c r="V19" s="14">
        <v>1</v>
      </c>
      <c r="W19" s="15" t="s">
        <v>3</v>
      </c>
      <c r="X19" s="14">
        <v>4</v>
      </c>
      <c r="Y19" s="230">
        <f>IF(X19="","",SUM(X19:X20))</f>
        <v>6</v>
      </c>
      <c r="Z19" s="272" t="s">
        <v>113</v>
      </c>
      <c r="AA19" s="275"/>
      <c r="AB19" s="206" t="s">
        <v>80</v>
      </c>
      <c r="AC19" s="245">
        <f>IF(AD19="","",SUM(AD19:AD20))</f>
        <v>3</v>
      </c>
      <c r="AD19" s="14">
        <v>0</v>
      </c>
      <c r="AE19" s="15" t="s">
        <v>3</v>
      </c>
      <c r="AF19" s="14">
        <v>2</v>
      </c>
      <c r="AG19" s="230">
        <f>IF(AF19="","",SUM(AF19:AF20))</f>
        <v>4</v>
      </c>
      <c r="AH19" s="272" t="s">
        <v>86</v>
      </c>
    </row>
    <row r="20" spans="1:34" ht="32.25" customHeight="1">
      <c r="A20" s="305"/>
      <c r="B20" s="295"/>
      <c r="C20" s="275"/>
      <c r="D20" s="206"/>
      <c r="E20" s="245"/>
      <c r="F20" s="14">
        <v>1</v>
      </c>
      <c r="G20" s="15" t="s">
        <v>3</v>
      </c>
      <c r="H20" s="14">
        <v>1</v>
      </c>
      <c r="I20" s="230"/>
      <c r="J20" s="272"/>
      <c r="K20" s="275"/>
      <c r="L20" s="206"/>
      <c r="M20" s="245"/>
      <c r="N20" s="14">
        <v>1</v>
      </c>
      <c r="O20" s="15" t="s">
        <v>3</v>
      </c>
      <c r="P20" s="14">
        <v>1</v>
      </c>
      <c r="Q20" s="230"/>
      <c r="R20" s="272"/>
      <c r="S20" s="275"/>
      <c r="T20" s="206"/>
      <c r="U20" s="245"/>
      <c r="V20" s="14">
        <v>0</v>
      </c>
      <c r="W20" s="15" t="s">
        <v>3</v>
      </c>
      <c r="X20" s="14">
        <v>2</v>
      </c>
      <c r="Y20" s="230"/>
      <c r="Z20" s="272"/>
      <c r="AA20" s="275"/>
      <c r="AB20" s="206"/>
      <c r="AC20" s="245"/>
      <c r="AD20" s="14">
        <v>3</v>
      </c>
      <c r="AE20" s="15" t="s">
        <v>3</v>
      </c>
      <c r="AF20" s="14">
        <v>2</v>
      </c>
      <c r="AG20" s="230"/>
      <c r="AH20" s="272"/>
    </row>
    <row r="21" spans="1:34" ht="32.25" customHeight="1">
      <c r="A21" s="306"/>
      <c r="B21" s="296"/>
      <c r="C21" s="276"/>
      <c r="D21" s="67" t="s">
        <v>102</v>
      </c>
      <c r="E21" s="68"/>
      <c r="F21" s="69"/>
      <c r="G21" s="69"/>
      <c r="H21" s="69"/>
      <c r="I21" s="69"/>
      <c r="J21" s="70" t="s">
        <v>104</v>
      </c>
      <c r="K21" s="276"/>
      <c r="L21" s="67" t="s">
        <v>108</v>
      </c>
      <c r="M21" s="68"/>
      <c r="N21" s="69"/>
      <c r="O21" s="69"/>
      <c r="P21" s="69"/>
      <c r="Q21" s="69"/>
      <c r="R21" s="70" t="s">
        <v>102</v>
      </c>
      <c r="S21" s="276"/>
      <c r="T21" s="67" t="s">
        <v>85</v>
      </c>
      <c r="U21" s="68"/>
      <c r="V21" s="69"/>
      <c r="W21" s="69"/>
      <c r="X21" s="69"/>
      <c r="Y21" s="69"/>
      <c r="Z21" s="70" t="s">
        <v>87</v>
      </c>
      <c r="AA21" s="276"/>
      <c r="AB21" s="67" t="s">
        <v>81</v>
      </c>
      <c r="AC21" s="68"/>
      <c r="AD21" s="69"/>
      <c r="AE21" s="69"/>
      <c r="AF21" s="69"/>
      <c r="AG21" s="69"/>
      <c r="AH21" s="70" t="s">
        <v>87</v>
      </c>
    </row>
    <row r="22" spans="1:34" ht="32.25" customHeight="1">
      <c r="A22" s="304">
        <v>5</v>
      </c>
      <c r="B22" s="294">
        <f>B18+"００：３５"</f>
        <v>0.49305555555555564</v>
      </c>
      <c r="C22" s="274" t="s">
        <v>185</v>
      </c>
      <c r="D22" s="65" t="s">
        <v>189</v>
      </c>
      <c r="E22" s="205" t="s">
        <v>49</v>
      </c>
      <c r="F22" s="205"/>
      <c r="G22" s="205"/>
      <c r="H22" s="205"/>
      <c r="I22" s="205"/>
      <c r="J22" s="66" t="s">
        <v>190</v>
      </c>
      <c r="K22" s="274" t="s">
        <v>186</v>
      </c>
      <c r="L22" s="65" t="s">
        <v>191</v>
      </c>
      <c r="M22" s="205" t="s">
        <v>49</v>
      </c>
      <c r="N22" s="205"/>
      <c r="O22" s="205"/>
      <c r="P22" s="205"/>
      <c r="Q22" s="205"/>
      <c r="R22" s="66" t="s">
        <v>192</v>
      </c>
      <c r="S22" s="277" t="s">
        <v>193</v>
      </c>
      <c r="T22" s="128" t="s">
        <v>143</v>
      </c>
      <c r="U22" s="271" t="s">
        <v>48</v>
      </c>
      <c r="V22" s="271"/>
      <c r="W22" s="271"/>
      <c r="X22" s="271"/>
      <c r="Y22" s="271"/>
      <c r="Z22" s="129" t="s">
        <v>158</v>
      </c>
      <c r="AA22" s="277" t="s">
        <v>194</v>
      </c>
      <c r="AB22" s="128" t="s">
        <v>145</v>
      </c>
      <c r="AC22" s="271" t="s">
        <v>48</v>
      </c>
      <c r="AD22" s="271"/>
      <c r="AE22" s="271"/>
      <c r="AF22" s="271"/>
      <c r="AG22" s="271"/>
      <c r="AH22" s="129" t="s">
        <v>146</v>
      </c>
    </row>
    <row r="23" spans="1:34" ht="32.25" customHeight="1">
      <c r="A23" s="305"/>
      <c r="B23" s="295"/>
      <c r="C23" s="275"/>
      <c r="D23" s="206" t="s">
        <v>91</v>
      </c>
      <c r="E23" s="245">
        <f>IF(F23="","",SUM(F23:F24))</f>
        <v>4</v>
      </c>
      <c r="F23" s="14">
        <v>2</v>
      </c>
      <c r="G23" s="15" t="s">
        <v>3</v>
      </c>
      <c r="H23" s="14">
        <v>0</v>
      </c>
      <c r="I23" s="230">
        <f>IF(H23="","",SUM(H23:H24))</f>
        <v>0</v>
      </c>
      <c r="J23" s="272" t="s">
        <v>92</v>
      </c>
      <c r="K23" s="275"/>
      <c r="L23" s="206" t="s">
        <v>98</v>
      </c>
      <c r="M23" s="245">
        <f>IF(N23="","",SUM(N23:N24))</f>
        <v>2</v>
      </c>
      <c r="N23" s="14">
        <v>0</v>
      </c>
      <c r="O23" s="15" t="s">
        <v>3</v>
      </c>
      <c r="P23" s="14">
        <v>2</v>
      </c>
      <c r="Q23" s="230">
        <f>IF(P23="","",SUM(P23:P24))</f>
        <v>3</v>
      </c>
      <c r="R23" s="272" t="s">
        <v>99</v>
      </c>
      <c r="S23" s="278"/>
      <c r="T23" s="273" t="s">
        <v>113</v>
      </c>
      <c r="U23" s="270">
        <f>IF(V23="","",SUM(V23:V24))</f>
        <v>1</v>
      </c>
      <c r="V23" s="130">
        <v>1</v>
      </c>
      <c r="W23" s="131" t="s">
        <v>3</v>
      </c>
      <c r="X23" s="130">
        <v>0</v>
      </c>
      <c r="Y23" s="235">
        <f>IF(X23="","",SUM(X23:X24))</f>
        <v>0</v>
      </c>
      <c r="Z23" s="280" t="s">
        <v>118</v>
      </c>
      <c r="AA23" s="278"/>
      <c r="AB23" s="319" t="s">
        <v>163</v>
      </c>
      <c r="AC23" s="270">
        <f>IF(AD23="","",SUM(AD23:AD24))</f>
        <v>7</v>
      </c>
      <c r="AD23" s="130">
        <v>4</v>
      </c>
      <c r="AE23" s="131" t="s">
        <v>3</v>
      </c>
      <c r="AF23" s="130">
        <v>0</v>
      </c>
      <c r="AG23" s="235">
        <f>IF(AF23="","",SUM(AF23:AF24))</f>
        <v>1</v>
      </c>
      <c r="AH23" s="280" t="s">
        <v>88</v>
      </c>
    </row>
    <row r="24" spans="1:34" ht="32.25" customHeight="1">
      <c r="A24" s="305"/>
      <c r="B24" s="295"/>
      <c r="C24" s="275"/>
      <c r="D24" s="206"/>
      <c r="E24" s="245"/>
      <c r="F24" s="14">
        <v>2</v>
      </c>
      <c r="G24" s="15" t="s">
        <v>3</v>
      </c>
      <c r="H24" s="14">
        <v>0</v>
      </c>
      <c r="I24" s="230"/>
      <c r="J24" s="272"/>
      <c r="K24" s="275"/>
      <c r="L24" s="206"/>
      <c r="M24" s="245"/>
      <c r="N24" s="14">
        <v>2</v>
      </c>
      <c r="O24" s="15" t="s">
        <v>3</v>
      </c>
      <c r="P24" s="14">
        <v>1</v>
      </c>
      <c r="Q24" s="230"/>
      <c r="R24" s="272"/>
      <c r="S24" s="278"/>
      <c r="T24" s="273"/>
      <c r="U24" s="270"/>
      <c r="V24" s="130">
        <v>0</v>
      </c>
      <c r="W24" s="131" t="s">
        <v>3</v>
      </c>
      <c r="X24" s="130">
        <v>0</v>
      </c>
      <c r="Y24" s="235"/>
      <c r="Z24" s="280"/>
      <c r="AA24" s="278"/>
      <c r="AB24" s="273"/>
      <c r="AC24" s="270"/>
      <c r="AD24" s="130">
        <v>3</v>
      </c>
      <c r="AE24" s="131" t="s">
        <v>3</v>
      </c>
      <c r="AF24" s="130">
        <v>1</v>
      </c>
      <c r="AG24" s="235"/>
      <c r="AH24" s="280"/>
    </row>
    <row r="25" spans="1:34" ht="32.25" customHeight="1">
      <c r="A25" s="306"/>
      <c r="B25" s="296"/>
      <c r="C25" s="276"/>
      <c r="D25" s="67" t="s">
        <v>87</v>
      </c>
      <c r="E25" s="68"/>
      <c r="F25" s="69"/>
      <c r="G25" s="69"/>
      <c r="H25" s="69"/>
      <c r="I25" s="69"/>
      <c r="J25" s="70" t="s">
        <v>93</v>
      </c>
      <c r="K25" s="276"/>
      <c r="L25" s="67" t="s">
        <v>85</v>
      </c>
      <c r="M25" s="68"/>
      <c r="N25" s="69"/>
      <c r="O25" s="69"/>
      <c r="P25" s="69"/>
      <c r="Q25" s="69"/>
      <c r="R25" s="70" t="s">
        <v>100</v>
      </c>
      <c r="S25" s="279"/>
      <c r="T25" s="132" t="s">
        <v>87</v>
      </c>
      <c r="U25" s="133"/>
      <c r="V25" s="134"/>
      <c r="W25" s="134"/>
      <c r="X25" s="134"/>
      <c r="Y25" s="134"/>
      <c r="Z25" s="135" t="s">
        <v>102</v>
      </c>
      <c r="AA25" s="279"/>
      <c r="AB25" s="132" t="s">
        <v>106</v>
      </c>
      <c r="AC25" s="133"/>
      <c r="AD25" s="134"/>
      <c r="AE25" s="134"/>
      <c r="AF25" s="134"/>
      <c r="AG25" s="134"/>
      <c r="AH25" s="135" t="s">
        <v>85</v>
      </c>
    </row>
    <row r="26" spans="1:34" ht="32.25" customHeight="1">
      <c r="A26" s="304">
        <v>6</v>
      </c>
      <c r="B26" s="294">
        <f>B22+"００：３５"</f>
        <v>0.5173611111111112</v>
      </c>
      <c r="C26" s="277" t="s">
        <v>195</v>
      </c>
      <c r="D26" s="128" t="s">
        <v>148</v>
      </c>
      <c r="E26" s="271" t="s">
        <v>48</v>
      </c>
      <c r="F26" s="271"/>
      <c r="G26" s="271"/>
      <c r="H26" s="271"/>
      <c r="I26" s="271"/>
      <c r="J26" s="129" t="s">
        <v>161</v>
      </c>
      <c r="K26" s="277" t="s">
        <v>196</v>
      </c>
      <c r="L26" s="128" t="s">
        <v>150</v>
      </c>
      <c r="M26" s="271" t="s">
        <v>48</v>
      </c>
      <c r="N26" s="271"/>
      <c r="O26" s="271"/>
      <c r="P26" s="271"/>
      <c r="Q26" s="271"/>
      <c r="R26" s="129" t="s">
        <v>198</v>
      </c>
      <c r="S26" s="277" t="s">
        <v>157</v>
      </c>
      <c r="T26" s="128" t="s">
        <v>199</v>
      </c>
      <c r="U26" s="271" t="s">
        <v>48</v>
      </c>
      <c r="V26" s="271"/>
      <c r="W26" s="271"/>
      <c r="X26" s="271"/>
      <c r="Y26" s="271"/>
      <c r="Z26" s="129" t="s">
        <v>200</v>
      </c>
      <c r="AA26" s="277" t="s">
        <v>204</v>
      </c>
      <c r="AB26" s="128" t="s">
        <v>142</v>
      </c>
      <c r="AC26" s="271" t="s">
        <v>48</v>
      </c>
      <c r="AD26" s="271"/>
      <c r="AE26" s="271"/>
      <c r="AF26" s="271"/>
      <c r="AG26" s="271"/>
      <c r="AH26" s="129" t="s">
        <v>159</v>
      </c>
    </row>
    <row r="27" spans="1:34" ht="32.25" customHeight="1">
      <c r="A27" s="305"/>
      <c r="B27" s="295"/>
      <c r="C27" s="278"/>
      <c r="D27" s="273" t="s">
        <v>103</v>
      </c>
      <c r="E27" s="270">
        <f>IF(F27="","",SUM(F27:F28))</f>
        <v>0</v>
      </c>
      <c r="F27" s="130">
        <v>0</v>
      </c>
      <c r="G27" s="131" t="s">
        <v>3</v>
      </c>
      <c r="H27" s="130">
        <v>1</v>
      </c>
      <c r="I27" s="235">
        <f>IF(H27="","",SUM(H27:H28))</f>
        <v>3</v>
      </c>
      <c r="J27" s="280" t="s">
        <v>82</v>
      </c>
      <c r="K27" s="278"/>
      <c r="L27" s="319" t="s">
        <v>122</v>
      </c>
      <c r="M27" s="270">
        <f>IF(N27="","",SUM(N27:N28))</f>
        <v>9</v>
      </c>
      <c r="N27" s="130">
        <v>5</v>
      </c>
      <c r="O27" s="131" t="s">
        <v>3</v>
      </c>
      <c r="P27" s="130">
        <v>0</v>
      </c>
      <c r="Q27" s="235">
        <f>IF(P27="","",SUM(P27:P28))</f>
        <v>0</v>
      </c>
      <c r="R27" s="280" t="s">
        <v>197</v>
      </c>
      <c r="S27" s="278"/>
      <c r="T27" s="273" t="s">
        <v>123</v>
      </c>
      <c r="U27" s="270">
        <f>IF(V27="","",SUM(V27:V28))</f>
        <v>0</v>
      </c>
      <c r="V27" s="130">
        <v>0</v>
      </c>
      <c r="W27" s="131" t="s">
        <v>3</v>
      </c>
      <c r="X27" s="130">
        <v>0</v>
      </c>
      <c r="Y27" s="235">
        <f>IF(X27="","",SUM(X27:X28))</f>
        <v>0</v>
      </c>
      <c r="Z27" s="280" t="s">
        <v>114</v>
      </c>
      <c r="AA27" s="278"/>
      <c r="AB27" s="273" t="s">
        <v>116</v>
      </c>
      <c r="AC27" s="270">
        <f>IF(AD27="","",SUM(AD27:AD28))</f>
        <v>0</v>
      </c>
      <c r="AD27" s="130">
        <v>0</v>
      </c>
      <c r="AE27" s="131" t="s">
        <v>3</v>
      </c>
      <c r="AF27" s="130">
        <v>2</v>
      </c>
      <c r="AG27" s="235">
        <f>IF(AF27="","",SUM(AF27:AF28))</f>
        <v>4</v>
      </c>
      <c r="AH27" s="281" t="s">
        <v>119</v>
      </c>
    </row>
    <row r="28" spans="1:34" ht="32.25" customHeight="1">
      <c r="A28" s="305"/>
      <c r="B28" s="295"/>
      <c r="C28" s="278"/>
      <c r="D28" s="273"/>
      <c r="E28" s="270"/>
      <c r="F28" s="130">
        <v>0</v>
      </c>
      <c r="G28" s="131" t="s">
        <v>3</v>
      </c>
      <c r="H28" s="130">
        <v>2</v>
      </c>
      <c r="I28" s="235"/>
      <c r="J28" s="280"/>
      <c r="K28" s="278"/>
      <c r="L28" s="273"/>
      <c r="M28" s="270"/>
      <c r="N28" s="130">
        <v>4</v>
      </c>
      <c r="O28" s="131" t="s">
        <v>3</v>
      </c>
      <c r="P28" s="130">
        <v>0</v>
      </c>
      <c r="Q28" s="235"/>
      <c r="R28" s="280"/>
      <c r="S28" s="278"/>
      <c r="T28" s="273"/>
      <c r="U28" s="270"/>
      <c r="V28" s="130">
        <v>0</v>
      </c>
      <c r="W28" s="131" t="s">
        <v>3</v>
      </c>
      <c r="X28" s="130">
        <v>0</v>
      </c>
      <c r="Y28" s="235"/>
      <c r="Z28" s="280"/>
      <c r="AA28" s="278"/>
      <c r="AB28" s="273"/>
      <c r="AC28" s="270"/>
      <c r="AD28" s="130">
        <v>0</v>
      </c>
      <c r="AE28" s="131" t="s">
        <v>3</v>
      </c>
      <c r="AF28" s="130">
        <v>2</v>
      </c>
      <c r="AG28" s="235"/>
      <c r="AH28" s="281"/>
    </row>
    <row r="29" spans="1:34" ht="32.25" customHeight="1">
      <c r="A29" s="306"/>
      <c r="B29" s="296"/>
      <c r="C29" s="279"/>
      <c r="D29" s="132" t="s">
        <v>104</v>
      </c>
      <c r="E29" s="133"/>
      <c r="F29" s="134"/>
      <c r="G29" s="134"/>
      <c r="H29" s="134"/>
      <c r="I29" s="134"/>
      <c r="J29" s="135" t="s">
        <v>83</v>
      </c>
      <c r="K29" s="279"/>
      <c r="L29" s="132" t="s">
        <v>111</v>
      </c>
      <c r="M29" s="133"/>
      <c r="N29" s="134"/>
      <c r="O29" s="134"/>
      <c r="P29" s="134"/>
      <c r="Q29" s="134"/>
      <c r="R29" s="135" t="s">
        <v>85</v>
      </c>
      <c r="S29" s="279"/>
      <c r="T29" s="132" t="s">
        <v>124</v>
      </c>
      <c r="U29" s="133"/>
      <c r="V29" s="134"/>
      <c r="W29" s="134"/>
      <c r="X29" s="134"/>
      <c r="Y29" s="134"/>
      <c r="Z29" s="135" t="s">
        <v>115</v>
      </c>
      <c r="AA29" s="279"/>
      <c r="AB29" s="132" t="s">
        <v>117</v>
      </c>
      <c r="AC29" s="133"/>
      <c r="AD29" s="134"/>
      <c r="AE29" s="134"/>
      <c r="AF29" s="134"/>
      <c r="AG29" s="134"/>
      <c r="AH29" s="135" t="s">
        <v>120</v>
      </c>
    </row>
    <row r="30" spans="1:34" ht="32.25" customHeight="1">
      <c r="A30" s="304">
        <v>7</v>
      </c>
      <c r="B30" s="294">
        <f>B26+"００：３５"</f>
        <v>0.5416666666666667</v>
      </c>
      <c r="C30" s="277" t="s">
        <v>205</v>
      </c>
      <c r="D30" s="128" t="s">
        <v>144</v>
      </c>
      <c r="E30" s="271" t="s">
        <v>48</v>
      </c>
      <c r="F30" s="271"/>
      <c r="G30" s="271"/>
      <c r="H30" s="271"/>
      <c r="I30" s="271"/>
      <c r="J30" s="129" t="s">
        <v>160</v>
      </c>
      <c r="K30" s="277" t="s">
        <v>206</v>
      </c>
      <c r="L30" s="128" t="s">
        <v>147</v>
      </c>
      <c r="M30" s="271" t="s">
        <v>48</v>
      </c>
      <c r="N30" s="271"/>
      <c r="O30" s="271"/>
      <c r="P30" s="271"/>
      <c r="Q30" s="271"/>
      <c r="R30" s="129" t="s">
        <v>162</v>
      </c>
      <c r="S30" s="277" t="s">
        <v>207</v>
      </c>
      <c r="T30" s="128" t="s">
        <v>149</v>
      </c>
      <c r="U30" s="271" t="s">
        <v>48</v>
      </c>
      <c r="V30" s="271"/>
      <c r="W30" s="271"/>
      <c r="X30" s="271"/>
      <c r="Y30" s="271"/>
      <c r="Z30" s="129" t="s">
        <v>208</v>
      </c>
      <c r="AA30" s="274" t="s">
        <v>209</v>
      </c>
      <c r="AB30" s="65" t="s">
        <v>219</v>
      </c>
      <c r="AC30" s="205" t="s">
        <v>49</v>
      </c>
      <c r="AD30" s="205"/>
      <c r="AE30" s="205"/>
      <c r="AF30" s="205"/>
      <c r="AG30" s="205"/>
      <c r="AH30" s="66" t="s">
        <v>187</v>
      </c>
    </row>
    <row r="31" spans="1:34" ht="32.25" customHeight="1">
      <c r="A31" s="305"/>
      <c r="B31" s="295"/>
      <c r="C31" s="278"/>
      <c r="D31" s="319" t="s">
        <v>89</v>
      </c>
      <c r="E31" s="270">
        <f>IF(F31="","",SUM(F31:F32))</f>
        <v>0</v>
      </c>
      <c r="F31" s="130">
        <v>0</v>
      </c>
      <c r="G31" s="131" t="s">
        <v>3</v>
      </c>
      <c r="H31" s="130">
        <v>0</v>
      </c>
      <c r="I31" s="235">
        <f>IF(H31="","",SUM(H31:H32))</f>
        <v>0</v>
      </c>
      <c r="J31" s="280" t="s">
        <v>101</v>
      </c>
      <c r="K31" s="278"/>
      <c r="L31" s="319" t="s">
        <v>99</v>
      </c>
      <c r="M31" s="270">
        <f>IF(N31="","",SUM(N31:N32))</f>
        <v>0</v>
      </c>
      <c r="N31" s="130">
        <v>0</v>
      </c>
      <c r="O31" s="131" t="s">
        <v>3</v>
      </c>
      <c r="P31" s="130">
        <v>5</v>
      </c>
      <c r="Q31" s="235">
        <f>IF(P31="","",SUM(P31:P32))</f>
        <v>7</v>
      </c>
      <c r="R31" s="280" t="s">
        <v>84</v>
      </c>
      <c r="S31" s="278"/>
      <c r="T31" s="273" t="s">
        <v>80</v>
      </c>
      <c r="U31" s="270">
        <f>IF(V31="","",SUM(V31:V32))</f>
        <v>0</v>
      </c>
      <c r="V31" s="130">
        <v>0</v>
      </c>
      <c r="W31" s="131" t="s">
        <v>3</v>
      </c>
      <c r="X31" s="130">
        <v>0</v>
      </c>
      <c r="Y31" s="235">
        <f>IF(X31="","",SUM(X31:X32))</f>
        <v>0</v>
      </c>
      <c r="Z31" s="280" t="s">
        <v>96</v>
      </c>
      <c r="AA31" s="275"/>
      <c r="AB31" s="206" t="s">
        <v>84</v>
      </c>
      <c r="AC31" s="245">
        <f>IF(AD31="","",SUM(AD31:AD32))</f>
        <v>4</v>
      </c>
      <c r="AD31" s="14">
        <v>2</v>
      </c>
      <c r="AE31" s="15" t="s">
        <v>3</v>
      </c>
      <c r="AF31" s="14">
        <v>0</v>
      </c>
      <c r="AG31" s="228">
        <f>IF(AF31="","",SUM(AF31:AF32))</f>
        <v>1</v>
      </c>
      <c r="AH31" s="272" t="s">
        <v>80</v>
      </c>
    </row>
    <row r="32" spans="1:34" ht="32.25" customHeight="1">
      <c r="A32" s="305"/>
      <c r="B32" s="295"/>
      <c r="C32" s="278"/>
      <c r="D32" s="319"/>
      <c r="E32" s="270"/>
      <c r="F32" s="130">
        <v>0</v>
      </c>
      <c r="G32" s="131" t="s">
        <v>3</v>
      </c>
      <c r="H32" s="130">
        <v>0</v>
      </c>
      <c r="I32" s="235"/>
      <c r="J32" s="280"/>
      <c r="K32" s="278"/>
      <c r="L32" s="319"/>
      <c r="M32" s="270"/>
      <c r="N32" s="130">
        <v>0</v>
      </c>
      <c r="O32" s="131" t="s">
        <v>3</v>
      </c>
      <c r="P32" s="130">
        <v>2</v>
      </c>
      <c r="Q32" s="235"/>
      <c r="R32" s="280"/>
      <c r="S32" s="278"/>
      <c r="T32" s="273"/>
      <c r="U32" s="270"/>
      <c r="V32" s="130">
        <v>0</v>
      </c>
      <c r="W32" s="131" t="s">
        <v>3</v>
      </c>
      <c r="X32" s="130">
        <v>0</v>
      </c>
      <c r="Y32" s="235"/>
      <c r="Z32" s="280"/>
      <c r="AA32" s="275"/>
      <c r="AB32" s="206"/>
      <c r="AC32" s="245"/>
      <c r="AD32" s="14">
        <v>2</v>
      </c>
      <c r="AE32" s="15" t="s">
        <v>3</v>
      </c>
      <c r="AF32" s="14">
        <v>1</v>
      </c>
      <c r="AG32" s="228"/>
      <c r="AH32" s="272"/>
    </row>
    <row r="33" spans="1:34" ht="32.25" customHeight="1">
      <c r="A33" s="306"/>
      <c r="B33" s="296"/>
      <c r="C33" s="279"/>
      <c r="D33" s="132" t="s">
        <v>90</v>
      </c>
      <c r="E33" s="133"/>
      <c r="F33" s="134"/>
      <c r="G33" s="134"/>
      <c r="H33" s="134"/>
      <c r="I33" s="134"/>
      <c r="J33" s="135" t="s">
        <v>102</v>
      </c>
      <c r="K33" s="279"/>
      <c r="L33" s="132" t="s">
        <v>100</v>
      </c>
      <c r="M33" s="133"/>
      <c r="N33" s="134"/>
      <c r="O33" s="134"/>
      <c r="P33" s="134"/>
      <c r="Q33" s="134"/>
      <c r="R33" s="135" t="s">
        <v>85</v>
      </c>
      <c r="S33" s="279"/>
      <c r="T33" s="132" t="s">
        <v>81</v>
      </c>
      <c r="U33" s="133"/>
      <c r="V33" s="134"/>
      <c r="W33" s="134"/>
      <c r="X33" s="134"/>
      <c r="Y33" s="134"/>
      <c r="Z33" s="135" t="s">
        <v>97</v>
      </c>
      <c r="AA33" s="276"/>
      <c r="AB33" s="67" t="s">
        <v>85</v>
      </c>
      <c r="AC33" s="68"/>
      <c r="AD33" s="69"/>
      <c r="AE33" s="69"/>
      <c r="AF33" s="69"/>
      <c r="AG33" s="69"/>
      <c r="AH33" s="70" t="s">
        <v>81</v>
      </c>
    </row>
    <row r="34" spans="1:34" ht="32.25" customHeight="1">
      <c r="A34" s="304">
        <v>8</v>
      </c>
      <c r="B34" s="294">
        <f>B30+"００：３５"</f>
        <v>0.5659722222222223</v>
      </c>
      <c r="C34" s="274" t="s">
        <v>210</v>
      </c>
      <c r="D34" s="65" t="s">
        <v>173</v>
      </c>
      <c r="E34" s="205" t="s">
        <v>49</v>
      </c>
      <c r="F34" s="205"/>
      <c r="G34" s="205"/>
      <c r="H34" s="205"/>
      <c r="I34" s="205"/>
      <c r="J34" s="66" t="s">
        <v>189</v>
      </c>
      <c r="K34" s="274" t="s">
        <v>211</v>
      </c>
      <c r="L34" s="65" t="s">
        <v>175</v>
      </c>
      <c r="M34" s="205" t="s">
        <v>49</v>
      </c>
      <c r="N34" s="205"/>
      <c r="O34" s="205"/>
      <c r="P34" s="205"/>
      <c r="Q34" s="205"/>
      <c r="R34" s="66" t="s">
        <v>191</v>
      </c>
      <c r="S34" s="274" t="s">
        <v>212</v>
      </c>
      <c r="T34" s="65" t="s">
        <v>177</v>
      </c>
      <c r="U34" s="205" t="s">
        <v>49</v>
      </c>
      <c r="V34" s="205"/>
      <c r="W34" s="205"/>
      <c r="X34" s="205"/>
      <c r="Y34" s="205"/>
      <c r="Z34" s="66" t="s">
        <v>220</v>
      </c>
      <c r="AA34" s="274" t="s">
        <v>213</v>
      </c>
      <c r="AB34" s="65" t="s">
        <v>179</v>
      </c>
      <c r="AC34" s="205" t="s">
        <v>49</v>
      </c>
      <c r="AD34" s="205"/>
      <c r="AE34" s="205"/>
      <c r="AF34" s="205"/>
      <c r="AG34" s="205"/>
      <c r="AH34" s="66" t="s">
        <v>221</v>
      </c>
    </row>
    <row r="35" spans="1:34" ht="32.25" customHeight="1">
      <c r="A35" s="305"/>
      <c r="B35" s="295"/>
      <c r="C35" s="275"/>
      <c r="D35" s="206" t="s">
        <v>89</v>
      </c>
      <c r="E35" s="245">
        <f>IF(F35="","",SUM(F35:F36))</f>
        <v>2</v>
      </c>
      <c r="F35" s="14">
        <v>1</v>
      </c>
      <c r="G35" s="15" t="s">
        <v>3</v>
      </c>
      <c r="H35" s="14">
        <v>0</v>
      </c>
      <c r="I35" s="230">
        <f>IF(H35="","",SUM(H35:H36))</f>
        <v>1</v>
      </c>
      <c r="J35" s="272" t="s">
        <v>91</v>
      </c>
      <c r="K35" s="275"/>
      <c r="L35" s="206" t="s">
        <v>96</v>
      </c>
      <c r="M35" s="245">
        <f>IF(N35="","",SUM(N35:N36))</f>
        <v>4</v>
      </c>
      <c r="N35" s="14">
        <v>2</v>
      </c>
      <c r="O35" s="15" t="s">
        <v>3</v>
      </c>
      <c r="P35" s="14">
        <v>0</v>
      </c>
      <c r="Q35" s="230">
        <f>IF(P35="","",SUM(P35:P36))</f>
        <v>0</v>
      </c>
      <c r="R35" s="272" t="s">
        <v>98</v>
      </c>
      <c r="S35" s="275"/>
      <c r="T35" s="206" t="s">
        <v>103</v>
      </c>
      <c r="U35" s="245">
        <f>IF(V35="","",SUM(V35:V36))</f>
        <v>0</v>
      </c>
      <c r="V35" s="14">
        <v>0</v>
      </c>
      <c r="W35" s="15" t="s">
        <v>3</v>
      </c>
      <c r="X35" s="14">
        <v>3</v>
      </c>
      <c r="Y35" s="230">
        <f>IF(X35="","",SUM(X35:X36))</f>
        <v>7</v>
      </c>
      <c r="Z35" s="272" t="s">
        <v>215</v>
      </c>
      <c r="AA35" s="275"/>
      <c r="AB35" s="206" t="s">
        <v>109</v>
      </c>
      <c r="AC35" s="245">
        <f>IF(AD35="","",SUM(AD35:AD36))</f>
        <v>0</v>
      </c>
      <c r="AD35" s="14">
        <v>0</v>
      </c>
      <c r="AE35" s="15" t="s">
        <v>3</v>
      </c>
      <c r="AF35" s="14">
        <v>4</v>
      </c>
      <c r="AG35" s="230">
        <f>IF(AF35="","",SUM(AF35:AF36))</f>
        <v>6</v>
      </c>
      <c r="AH35" s="272" t="s">
        <v>110</v>
      </c>
    </row>
    <row r="36" spans="1:34" ht="32.25" customHeight="1">
      <c r="A36" s="305"/>
      <c r="B36" s="295"/>
      <c r="C36" s="275"/>
      <c r="D36" s="206"/>
      <c r="E36" s="245"/>
      <c r="F36" s="14">
        <v>1</v>
      </c>
      <c r="G36" s="15" t="s">
        <v>3</v>
      </c>
      <c r="H36" s="14">
        <v>1</v>
      </c>
      <c r="I36" s="230"/>
      <c r="J36" s="272"/>
      <c r="K36" s="275"/>
      <c r="L36" s="206"/>
      <c r="M36" s="245"/>
      <c r="N36" s="14">
        <v>2</v>
      </c>
      <c r="O36" s="15" t="s">
        <v>3</v>
      </c>
      <c r="P36" s="14">
        <v>0</v>
      </c>
      <c r="Q36" s="230"/>
      <c r="R36" s="272"/>
      <c r="S36" s="275"/>
      <c r="T36" s="206"/>
      <c r="U36" s="245"/>
      <c r="V36" s="14">
        <v>0</v>
      </c>
      <c r="W36" s="15" t="s">
        <v>3</v>
      </c>
      <c r="X36" s="14">
        <v>4</v>
      </c>
      <c r="Y36" s="230"/>
      <c r="Z36" s="272"/>
      <c r="AA36" s="275"/>
      <c r="AB36" s="206"/>
      <c r="AC36" s="245"/>
      <c r="AD36" s="14">
        <v>0</v>
      </c>
      <c r="AE36" s="15" t="s">
        <v>3</v>
      </c>
      <c r="AF36" s="14">
        <v>2</v>
      </c>
      <c r="AG36" s="230"/>
      <c r="AH36" s="272"/>
    </row>
    <row r="37" spans="1:34" ht="32.25" customHeight="1">
      <c r="A37" s="306"/>
      <c r="B37" s="296"/>
      <c r="C37" s="276"/>
      <c r="D37" s="67" t="s">
        <v>90</v>
      </c>
      <c r="E37" s="68"/>
      <c r="F37" s="69"/>
      <c r="G37" s="69"/>
      <c r="H37" s="69"/>
      <c r="I37" s="69"/>
      <c r="J37" s="70" t="s">
        <v>87</v>
      </c>
      <c r="K37" s="276"/>
      <c r="L37" s="67" t="s">
        <v>97</v>
      </c>
      <c r="M37" s="68"/>
      <c r="N37" s="69"/>
      <c r="O37" s="69"/>
      <c r="P37" s="69"/>
      <c r="Q37" s="69"/>
      <c r="R37" s="70" t="s">
        <v>85</v>
      </c>
      <c r="S37" s="276"/>
      <c r="T37" s="67" t="s">
        <v>104</v>
      </c>
      <c r="U37" s="68"/>
      <c r="V37" s="69"/>
      <c r="W37" s="69"/>
      <c r="X37" s="69"/>
      <c r="Y37" s="69"/>
      <c r="Z37" s="70" t="s">
        <v>106</v>
      </c>
      <c r="AA37" s="276"/>
      <c r="AB37" s="67" t="s">
        <v>102</v>
      </c>
      <c r="AC37" s="68"/>
      <c r="AD37" s="69"/>
      <c r="AE37" s="69"/>
      <c r="AF37" s="69"/>
      <c r="AG37" s="69"/>
      <c r="AH37" s="70" t="s">
        <v>111</v>
      </c>
    </row>
    <row r="38" spans="1:34" ht="32.25" customHeight="1">
      <c r="A38" s="304">
        <v>9</v>
      </c>
      <c r="B38" s="294">
        <f>B34+"００：３５"</f>
        <v>0.5902777777777779</v>
      </c>
      <c r="C38" s="274" t="s">
        <v>214</v>
      </c>
      <c r="D38" s="65" t="s">
        <v>182</v>
      </c>
      <c r="E38" s="205" t="s">
        <v>49</v>
      </c>
      <c r="F38" s="205"/>
      <c r="G38" s="205"/>
      <c r="H38" s="205"/>
      <c r="I38" s="205"/>
      <c r="J38" s="66" t="s">
        <v>222</v>
      </c>
      <c r="K38" s="274" t="s">
        <v>216</v>
      </c>
      <c r="L38" s="65" t="s">
        <v>223</v>
      </c>
      <c r="M38" s="205" t="s">
        <v>49</v>
      </c>
      <c r="N38" s="205"/>
      <c r="O38" s="205"/>
      <c r="P38" s="205"/>
      <c r="Q38" s="205"/>
      <c r="R38" s="66" t="s">
        <v>188</v>
      </c>
      <c r="S38" s="275" t="s">
        <v>217</v>
      </c>
      <c r="T38" s="63" t="s">
        <v>172</v>
      </c>
      <c r="U38" s="320" t="s">
        <v>49</v>
      </c>
      <c r="V38" s="320"/>
      <c r="W38" s="320"/>
      <c r="X38" s="320"/>
      <c r="Y38" s="320"/>
      <c r="Z38" s="118" t="s">
        <v>190</v>
      </c>
      <c r="AA38" s="274" t="s">
        <v>218</v>
      </c>
      <c r="AB38" s="65" t="s">
        <v>174</v>
      </c>
      <c r="AC38" s="205" t="s">
        <v>49</v>
      </c>
      <c r="AD38" s="205"/>
      <c r="AE38" s="205"/>
      <c r="AF38" s="205"/>
      <c r="AG38" s="205"/>
      <c r="AH38" s="66" t="s">
        <v>192</v>
      </c>
    </row>
    <row r="39" spans="1:34" ht="32.25" customHeight="1">
      <c r="A39" s="305"/>
      <c r="B39" s="295"/>
      <c r="C39" s="275"/>
      <c r="D39" s="206" t="s">
        <v>113</v>
      </c>
      <c r="E39" s="245">
        <f>IF(F39="","",SUM(F39:F40))</f>
        <v>1</v>
      </c>
      <c r="F39" s="14">
        <v>1</v>
      </c>
      <c r="G39" s="15" t="s">
        <v>3</v>
      </c>
      <c r="H39" s="14">
        <v>1</v>
      </c>
      <c r="I39" s="230">
        <f>IF(H39="","",SUM(H39:H40))</f>
        <v>1</v>
      </c>
      <c r="J39" s="272" t="s">
        <v>114</v>
      </c>
      <c r="K39" s="275"/>
      <c r="L39" s="206" t="s">
        <v>82</v>
      </c>
      <c r="M39" s="245">
        <f>IF(N39="","",SUM(N39:N40))</f>
        <v>2</v>
      </c>
      <c r="N39" s="14">
        <v>2</v>
      </c>
      <c r="O39" s="15" t="s">
        <v>3</v>
      </c>
      <c r="P39" s="14">
        <v>0</v>
      </c>
      <c r="Q39" s="230">
        <f>IF(P39="","",SUM(P39:P40))</f>
        <v>0</v>
      </c>
      <c r="R39" s="272" t="s">
        <v>86</v>
      </c>
      <c r="S39" s="275"/>
      <c r="T39" s="206" t="s">
        <v>88</v>
      </c>
      <c r="U39" s="245">
        <f>IF(V39="","",SUM(V39:V40))</f>
        <v>2</v>
      </c>
      <c r="V39" s="14">
        <v>0</v>
      </c>
      <c r="W39" s="15" t="s">
        <v>3</v>
      </c>
      <c r="X39" s="14">
        <v>1</v>
      </c>
      <c r="Y39" s="230">
        <f>IF(X39="","",SUM(X39:X40))</f>
        <v>1</v>
      </c>
      <c r="Z39" s="272" t="s">
        <v>92</v>
      </c>
      <c r="AA39" s="275"/>
      <c r="AB39" s="206" t="s">
        <v>94</v>
      </c>
      <c r="AC39" s="245">
        <f>IF(AD39="","",SUM(AD39:AD40))</f>
        <v>1</v>
      </c>
      <c r="AD39" s="14">
        <v>1</v>
      </c>
      <c r="AE39" s="15" t="s">
        <v>3</v>
      </c>
      <c r="AF39" s="14">
        <v>0</v>
      </c>
      <c r="AG39" s="230">
        <f>IF(AF39="","",SUM(AF39:AF40))</f>
        <v>0</v>
      </c>
      <c r="AH39" s="272" t="s">
        <v>99</v>
      </c>
    </row>
    <row r="40" spans="1:34" ht="32.25" customHeight="1">
      <c r="A40" s="305"/>
      <c r="B40" s="295"/>
      <c r="C40" s="275"/>
      <c r="D40" s="206"/>
      <c r="E40" s="245"/>
      <c r="F40" s="14">
        <v>0</v>
      </c>
      <c r="G40" s="15" t="s">
        <v>3</v>
      </c>
      <c r="H40" s="14">
        <v>0</v>
      </c>
      <c r="I40" s="230"/>
      <c r="J40" s="272"/>
      <c r="K40" s="275"/>
      <c r="L40" s="206"/>
      <c r="M40" s="245"/>
      <c r="N40" s="14">
        <v>0</v>
      </c>
      <c r="O40" s="15" t="s">
        <v>3</v>
      </c>
      <c r="P40" s="14">
        <v>0</v>
      </c>
      <c r="Q40" s="230"/>
      <c r="R40" s="272"/>
      <c r="S40" s="275"/>
      <c r="T40" s="206"/>
      <c r="U40" s="245"/>
      <c r="V40" s="14">
        <v>2</v>
      </c>
      <c r="W40" s="15" t="s">
        <v>3</v>
      </c>
      <c r="X40" s="14">
        <v>0</v>
      </c>
      <c r="Y40" s="230"/>
      <c r="Z40" s="272"/>
      <c r="AA40" s="275"/>
      <c r="AB40" s="206"/>
      <c r="AC40" s="245"/>
      <c r="AD40" s="14">
        <v>0</v>
      </c>
      <c r="AE40" s="15" t="s">
        <v>3</v>
      </c>
      <c r="AF40" s="14">
        <v>0</v>
      </c>
      <c r="AG40" s="230"/>
      <c r="AH40" s="272"/>
    </row>
    <row r="41" spans="1:34" ht="32.25" customHeight="1">
      <c r="A41" s="306"/>
      <c r="B41" s="296"/>
      <c r="C41" s="276"/>
      <c r="D41" s="67" t="s">
        <v>87</v>
      </c>
      <c r="E41" s="68"/>
      <c r="F41" s="69"/>
      <c r="G41" s="69"/>
      <c r="H41" s="69"/>
      <c r="I41" s="69"/>
      <c r="J41" s="70" t="s">
        <v>115</v>
      </c>
      <c r="K41" s="276"/>
      <c r="L41" s="67" t="s">
        <v>83</v>
      </c>
      <c r="M41" s="68"/>
      <c r="N41" s="69"/>
      <c r="O41" s="69"/>
      <c r="P41" s="69"/>
      <c r="Q41" s="69"/>
      <c r="R41" s="70" t="s">
        <v>87</v>
      </c>
      <c r="S41" s="276"/>
      <c r="T41" s="67" t="s">
        <v>85</v>
      </c>
      <c r="U41" s="68"/>
      <c r="V41" s="69"/>
      <c r="W41" s="69"/>
      <c r="X41" s="69"/>
      <c r="Y41" s="69"/>
      <c r="Z41" s="70" t="s">
        <v>93</v>
      </c>
      <c r="AA41" s="276"/>
      <c r="AB41" s="67" t="s">
        <v>95</v>
      </c>
      <c r="AC41" s="68"/>
      <c r="AD41" s="69"/>
      <c r="AE41" s="69"/>
      <c r="AF41" s="69"/>
      <c r="AG41" s="69"/>
      <c r="AH41" s="70" t="s">
        <v>100</v>
      </c>
    </row>
    <row r="42" spans="1:34" ht="32.25" customHeight="1">
      <c r="A42" s="304">
        <v>10</v>
      </c>
      <c r="B42" s="294">
        <f>B38+"００：３５"</f>
        <v>0.6145833333333335</v>
      </c>
      <c r="C42" s="277" t="s">
        <v>224</v>
      </c>
      <c r="D42" s="128" t="s">
        <v>143</v>
      </c>
      <c r="E42" s="271" t="s">
        <v>48</v>
      </c>
      <c r="F42" s="271"/>
      <c r="G42" s="271"/>
      <c r="H42" s="271"/>
      <c r="I42" s="271"/>
      <c r="J42" s="129" t="s">
        <v>159</v>
      </c>
      <c r="K42" s="277" t="s">
        <v>226</v>
      </c>
      <c r="L42" s="128" t="s">
        <v>145</v>
      </c>
      <c r="M42" s="271" t="s">
        <v>48</v>
      </c>
      <c r="N42" s="271"/>
      <c r="O42" s="271"/>
      <c r="P42" s="271"/>
      <c r="Q42" s="271"/>
      <c r="R42" s="129" t="s">
        <v>160</v>
      </c>
      <c r="S42" s="277" t="s">
        <v>225</v>
      </c>
      <c r="T42" s="128" t="s">
        <v>148</v>
      </c>
      <c r="U42" s="271" t="s">
        <v>48</v>
      </c>
      <c r="V42" s="271"/>
      <c r="W42" s="271"/>
      <c r="X42" s="271"/>
      <c r="Y42" s="271"/>
      <c r="Z42" s="129" t="s">
        <v>162</v>
      </c>
      <c r="AA42" s="277" t="s">
        <v>227</v>
      </c>
      <c r="AB42" s="128" t="s">
        <v>150</v>
      </c>
      <c r="AC42" s="271" t="s">
        <v>48</v>
      </c>
      <c r="AD42" s="271"/>
      <c r="AE42" s="271"/>
      <c r="AF42" s="271"/>
      <c r="AG42" s="271"/>
      <c r="AH42" s="129" t="s">
        <v>208</v>
      </c>
    </row>
    <row r="43" spans="1:34" ht="32.25" customHeight="1">
      <c r="A43" s="305"/>
      <c r="B43" s="295"/>
      <c r="C43" s="278"/>
      <c r="D43" s="273" t="s">
        <v>113</v>
      </c>
      <c r="E43" s="270">
        <f>IF(F43="","",SUM(F43:F44))</f>
        <v>0</v>
      </c>
      <c r="F43" s="130">
        <v>0</v>
      </c>
      <c r="G43" s="131" t="s">
        <v>3</v>
      </c>
      <c r="H43" s="130">
        <v>0</v>
      </c>
      <c r="I43" s="235">
        <f>IF(H43="","",SUM(H43:H44))</f>
        <v>1</v>
      </c>
      <c r="J43" s="280" t="s">
        <v>119</v>
      </c>
      <c r="K43" s="278"/>
      <c r="L43" s="319" t="s">
        <v>163</v>
      </c>
      <c r="M43" s="270">
        <f>IF(N43="","",SUM(N43:N44))</f>
        <v>1</v>
      </c>
      <c r="N43" s="130">
        <v>1</v>
      </c>
      <c r="O43" s="131" t="s">
        <v>3</v>
      </c>
      <c r="P43" s="130">
        <v>1</v>
      </c>
      <c r="Q43" s="235">
        <f>IF(P43="","",SUM(P43:P44))</f>
        <v>1</v>
      </c>
      <c r="R43" s="280" t="s">
        <v>101</v>
      </c>
      <c r="S43" s="278"/>
      <c r="T43" s="273" t="s">
        <v>103</v>
      </c>
      <c r="U43" s="270">
        <f>IF(V43="","",SUM(V43:V44))</f>
        <v>0</v>
      </c>
      <c r="V43" s="130">
        <v>0</v>
      </c>
      <c r="W43" s="131" t="s">
        <v>3</v>
      </c>
      <c r="X43" s="130">
        <v>6</v>
      </c>
      <c r="Y43" s="235">
        <f>IF(X43="","",SUM(X43:X44))</f>
        <v>12</v>
      </c>
      <c r="Z43" s="280" t="s">
        <v>84</v>
      </c>
      <c r="AA43" s="278"/>
      <c r="AB43" s="319" t="s">
        <v>122</v>
      </c>
      <c r="AC43" s="270">
        <f>IF(AD43="","",SUM(AD43:AD44))</f>
        <v>4</v>
      </c>
      <c r="AD43" s="130">
        <v>3</v>
      </c>
      <c r="AE43" s="131" t="s">
        <v>3</v>
      </c>
      <c r="AF43" s="130">
        <v>0</v>
      </c>
      <c r="AG43" s="235">
        <f>IF(AF43="","",SUM(AF43:AF44))</f>
        <v>1</v>
      </c>
      <c r="AH43" s="280" t="s">
        <v>96</v>
      </c>
    </row>
    <row r="44" spans="1:34" ht="32.25" customHeight="1">
      <c r="A44" s="305"/>
      <c r="B44" s="295"/>
      <c r="C44" s="278"/>
      <c r="D44" s="273"/>
      <c r="E44" s="270"/>
      <c r="F44" s="130">
        <v>0</v>
      </c>
      <c r="G44" s="131" t="s">
        <v>3</v>
      </c>
      <c r="H44" s="130">
        <v>1</v>
      </c>
      <c r="I44" s="235"/>
      <c r="J44" s="280"/>
      <c r="K44" s="278"/>
      <c r="L44" s="273"/>
      <c r="M44" s="270"/>
      <c r="N44" s="130">
        <v>0</v>
      </c>
      <c r="O44" s="131" t="s">
        <v>3</v>
      </c>
      <c r="P44" s="130">
        <v>0</v>
      </c>
      <c r="Q44" s="235"/>
      <c r="R44" s="280"/>
      <c r="S44" s="278"/>
      <c r="T44" s="273"/>
      <c r="U44" s="270"/>
      <c r="V44" s="130">
        <v>0</v>
      </c>
      <c r="W44" s="131" t="s">
        <v>3</v>
      </c>
      <c r="X44" s="130">
        <v>6</v>
      </c>
      <c r="Y44" s="235"/>
      <c r="Z44" s="280"/>
      <c r="AA44" s="278"/>
      <c r="AB44" s="273"/>
      <c r="AC44" s="270"/>
      <c r="AD44" s="130">
        <v>1</v>
      </c>
      <c r="AE44" s="131" t="s">
        <v>3</v>
      </c>
      <c r="AF44" s="130">
        <v>1</v>
      </c>
      <c r="AG44" s="235"/>
      <c r="AH44" s="280"/>
    </row>
    <row r="45" spans="1:34" ht="32.25" customHeight="1">
      <c r="A45" s="306"/>
      <c r="B45" s="296"/>
      <c r="C45" s="279"/>
      <c r="D45" s="132" t="s">
        <v>87</v>
      </c>
      <c r="E45" s="133"/>
      <c r="F45" s="134"/>
      <c r="G45" s="134"/>
      <c r="H45" s="134"/>
      <c r="I45" s="134"/>
      <c r="J45" s="135" t="s">
        <v>120</v>
      </c>
      <c r="K45" s="279"/>
      <c r="L45" s="132" t="s">
        <v>106</v>
      </c>
      <c r="M45" s="133"/>
      <c r="N45" s="134"/>
      <c r="O45" s="134"/>
      <c r="P45" s="134"/>
      <c r="Q45" s="134"/>
      <c r="R45" s="135" t="s">
        <v>102</v>
      </c>
      <c r="S45" s="279"/>
      <c r="T45" s="132" t="s">
        <v>104</v>
      </c>
      <c r="U45" s="133"/>
      <c r="V45" s="134"/>
      <c r="W45" s="134"/>
      <c r="X45" s="134"/>
      <c r="Y45" s="134"/>
      <c r="Z45" s="135" t="s">
        <v>85</v>
      </c>
      <c r="AA45" s="279"/>
      <c r="AB45" s="132" t="s">
        <v>111</v>
      </c>
      <c r="AC45" s="133"/>
      <c r="AD45" s="134"/>
      <c r="AE45" s="134"/>
      <c r="AF45" s="134"/>
      <c r="AG45" s="134"/>
      <c r="AH45" s="135" t="s">
        <v>97</v>
      </c>
    </row>
    <row r="46" spans="1:34" ht="32.25" customHeight="1">
      <c r="A46" s="304">
        <v>11</v>
      </c>
      <c r="B46" s="294">
        <f>B42+"００：３５"</f>
        <v>0.6388888888888891</v>
      </c>
      <c r="C46" s="277" t="s">
        <v>228</v>
      </c>
      <c r="D46" s="128" t="s">
        <v>151</v>
      </c>
      <c r="E46" s="271" t="s">
        <v>48</v>
      </c>
      <c r="F46" s="271"/>
      <c r="G46" s="271"/>
      <c r="H46" s="271"/>
      <c r="I46" s="271"/>
      <c r="J46" s="129" t="s">
        <v>200</v>
      </c>
      <c r="K46" s="277" t="s">
        <v>229</v>
      </c>
      <c r="L46" s="128" t="s">
        <v>142</v>
      </c>
      <c r="M46" s="271" t="s">
        <v>48</v>
      </c>
      <c r="N46" s="271"/>
      <c r="O46" s="271"/>
      <c r="P46" s="271"/>
      <c r="Q46" s="271"/>
      <c r="R46" s="129" t="s">
        <v>158</v>
      </c>
      <c r="S46" s="277" t="s">
        <v>230</v>
      </c>
      <c r="T46" s="128" t="s">
        <v>144</v>
      </c>
      <c r="U46" s="271" t="s">
        <v>48</v>
      </c>
      <c r="V46" s="271"/>
      <c r="W46" s="271"/>
      <c r="X46" s="271"/>
      <c r="Y46" s="271"/>
      <c r="Z46" s="129" t="s">
        <v>146</v>
      </c>
      <c r="AA46" s="277" t="s">
        <v>231</v>
      </c>
      <c r="AB46" s="128" t="s">
        <v>147</v>
      </c>
      <c r="AC46" s="271" t="s">
        <v>48</v>
      </c>
      <c r="AD46" s="271"/>
      <c r="AE46" s="271"/>
      <c r="AF46" s="271"/>
      <c r="AG46" s="271"/>
      <c r="AH46" s="129" t="s">
        <v>161</v>
      </c>
    </row>
    <row r="47" spans="1:34" ht="32.25" customHeight="1">
      <c r="A47" s="305"/>
      <c r="B47" s="295"/>
      <c r="C47" s="278"/>
      <c r="D47" s="273" t="s">
        <v>98</v>
      </c>
      <c r="E47" s="270">
        <f>IF(F47="","",SUM(F47:F48))</f>
        <v>2</v>
      </c>
      <c r="F47" s="130">
        <v>1</v>
      </c>
      <c r="G47" s="131" t="s">
        <v>3</v>
      </c>
      <c r="H47" s="130">
        <v>0</v>
      </c>
      <c r="I47" s="235">
        <f>IF(H47="","",SUM(H47:H48))</f>
        <v>0</v>
      </c>
      <c r="J47" s="280" t="s">
        <v>233</v>
      </c>
      <c r="K47" s="278"/>
      <c r="L47" s="273" t="s">
        <v>116</v>
      </c>
      <c r="M47" s="270">
        <f>IF(N47="","",SUM(N47:N48))</f>
        <v>0</v>
      </c>
      <c r="N47" s="130">
        <v>0</v>
      </c>
      <c r="O47" s="131" t="s">
        <v>3</v>
      </c>
      <c r="P47" s="130">
        <v>1</v>
      </c>
      <c r="Q47" s="235">
        <f>IF(P47="","",SUM(P47:P48))</f>
        <v>1</v>
      </c>
      <c r="R47" s="280" t="s">
        <v>118</v>
      </c>
      <c r="S47" s="278"/>
      <c r="T47" s="273" t="s">
        <v>89</v>
      </c>
      <c r="U47" s="270">
        <f>IF(V47="","",SUM(V47:V48))</f>
        <v>9</v>
      </c>
      <c r="V47" s="130">
        <v>5</v>
      </c>
      <c r="W47" s="131" t="s">
        <v>3</v>
      </c>
      <c r="X47" s="130">
        <v>0</v>
      </c>
      <c r="Y47" s="235">
        <f>IF(X47="","",SUM(X47:X48))</f>
        <v>0</v>
      </c>
      <c r="Z47" s="280" t="s">
        <v>88</v>
      </c>
      <c r="AA47" s="278"/>
      <c r="AB47" s="273" t="s">
        <v>99</v>
      </c>
      <c r="AC47" s="270">
        <f>IF(AD47="","",SUM(AD47:AD48))</f>
        <v>0</v>
      </c>
      <c r="AD47" s="130">
        <v>0</v>
      </c>
      <c r="AE47" s="131" t="s">
        <v>3</v>
      </c>
      <c r="AF47" s="130">
        <v>2</v>
      </c>
      <c r="AG47" s="235">
        <f>IF(AF47="","",SUM(AF47:AF48))</f>
        <v>3</v>
      </c>
      <c r="AH47" s="280" t="s">
        <v>82</v>
      </c>
    </row>
    <row r="48" spans="1:34" ht="32.25" customHeight="1">
      <c r="A48" s="305"/>
      <c r="B48" s="295"/>
      <c r="C48" s="278"/>
      <c r="D48" s="273"/>
      <c r="E48" s="270"/>
      <c r="F48" s="130">
        <v>1</v>
      </c>
      <c r="G48" s="131" t="s">
        <v>3</v>
      </c>
      <c r="H48" s="130">
        <v>0</v>
      </c>
      <c r="I48" s="235"/>
      <c r="J48" s="280"/>
      <c r="K48" s="278"/>
      <c r="L48" s="273"/>
      <c r="M48" s="270"/>
      <c r="N48" s="130">
        <v>0</v>
      </c>
      <c r="O48" s="131" t="s">
        <v>3</v>
      </c>
      <c r="P48" s="130">
        <v>0</v>
      </c>
      <c r="Q48" s="235"/>
      <c r="R48" s="280"/>
      <c r="S48" s="278"/>
      <c r="T48" s="273"/>
      <c r="U48" s="270"/>
      <c r="V48" s="130">
        <v>4</v>
      </c>
      <c r="W48" s="131" t="s">
        <v>3</v>
      </c>
      <c r="X48" s="130">
        <v>0</v>
      </c>
      <c r="Y48" s="235"/>
      <c r="Z48" s="280"/>
      <c r="AA48" s="278"/>
      <c r="AB48" s="273"/>
      <c r="AC48" s="270"/>
      <c r="AD48" s="130">
        <v>0</v>
      </c>
      <c r="AE48" s="131" t="s">
        <v>3</v>
      </c>
      <c r="AF48" s="130">
        <v>1</v>
      </c>
      <c r="AG48" s="235"/>
      <c r="AH48" s="280"/>
    </row>
    <row r="49" spans="1:34" ht="32.25" customHeight="1">
      <c r="A49" s="306"/>
      <c r="B49" s="296"/>
      <c r="C49" s="279"/>
      <c r="D49" s="132" t="s">
        <v>85</v>
      </c>
      <c r="E49" s="133"/>
      <c r="F49" s="134"/>
      <c r="G49" s="134"/>
      <c r="H49" s="134"/>
      <c r="I49" s="134"/>
      <c r="J49" s="135" t="s">
        <v>115</v>
      </c>
      <c r="K49" s="279"/>
      <c r="L49" s="132" t="s">
        <v>117</v>
      </c>
      <c r="M49" s="133"/>
      <c r="N49" s="134"/>
      <c r="O49" s="134"/>
      <c r="P49" s="134"/>
      <c r="Q49" s="134"/>
      <c r="R49" s="135" t="s">
        <v>102</v>
      </c>
      <c r="S49" s="279"/>
      <c r="T49" s="132" t="s">
        <v>90</v>
      </c>
      <c r="U49" s="133"/>
      <c r="V49" s="134"/>
      <c r="W49" s="134"/>
      <c r="X49" s="134"/>
      <c r="Y49" s="134"/>
      <c r="Z49" s="135" t="s">
        <v>85</v>
      </c>
      <c r="AA49" s="279"/>
      <c r="AB49" s="132" t="s">
        <v>100</v>
      </c>
      <c r="AC49" s="133"/>
      <c r="AD49" s="134"/>
      <c r="AE49" s="134"/>
      <c r="AF49" s="134"/>
      <c r="AG49" s="134"/>
      <c r="AH49" s="135" t="s">
        <v>83</v>
      </c>
    </row>
    <row r="50" spans="1:34" ht="32.25" customHeight="1">
      <c r="A50" s="305">
        <v>12</v>
      </c>
      <c r="B50" s="294">
        <f>B46+"００：３５"</f>
        <v>0.6631944444444446</v>
      </c>
      <c r="C50" s="277" t="s">
        <v>232</v>
      </c>
      <c r="D50" s="128" t="s">
        <v>149</v>
      </c>
      <c r="E50" s="271" t="s">
        <v>48</v>
      </c>
      <c r="F50" s="271"/>
      <c r="G50" s="271"/>
      <c r="H50" s="271"/>
      <c r="I50" s="271"/>
      <c r="J50" s="129" t="s">
        <v>198</v>
      </c>
      <c r="K50" s="274" t="s">
        <v>234</v>
      </c>
      <c r="L50" s="65" t="s">
        <v>176</v>
      </c>
      <c r="M50" s="205" t="s">
        <v>49</v>
      </c>
      <c r="N50" s="205"/>
      <c r="O50" s="205"/>
      <c r="P50" s="205"/>
      <c r="Q50" s="205"/>
      <c r="R50" s="66" t="s">
        <v>220</v>
      </c>
      <c r="S50" s="274" t="s">
        <v>235</v>
      </c>
      <c r="T50" s="65" t="s">
        <v>178</v>
      </c>
      <c r="U50" s="205" t="s">
        <v>49</v>
      </c>
      <c r="V50" s="205"/>
      <c r="W50" s="205"/>
      <c r="X50" s="205"/>
      <c r="Y50" s="205"/>
      <c r="Z50" s="66" t="s">
        <v>221</v>
      </c>
      <c r="AA50" s="274" t="s">
        <v>236</v>
      </c>
      <c r="AB50" s="65" t="s">
        <v>181</v>
      </c>
      <c r="AC50" s="205" t="s">
        <v>49</v>
      </c>
      <c r="AD50" s="205"/>
      <c r="AE50" s="205"/>
      <c r="AF50" s="205"/>
      <c r="AG50" s="205"/>
      <c r="AH50" s="66" t="s">
        <v>222</v>
      </c>
    </row>
    <row r="51" spans="1:34" ht="32.25" customHeight="1">
      <c r="A51" s="305"/>
      <c r="B51" s="295"/>
      <c r="C51" s="278"/>
      <c r="D51" s="319" t="s">
        <v>80</v>
      </c>
      <c r="E51" s="270">
        <f>IF(F51="","",SUM(F51:F52))</f>
        <v>1</v>
      </c>
      <c r="F51" s="130">
        <v>0</v>
      </c>
      <c r="G51" s="131" t="s">
        <v>3</v>
      </c>
      <c r="H51" s="130">
        <v>0</v>
      </c>
      <c r="I51" s="235">
        <f>IF(H51="","",SUM(H51:H52))</f>
        <v>1</v>
      </c>
      <c r="J51" s="280" t="s">
        <v>180</v>
      </c>
      <c r="K51" s="275"/>
      <c r="L51" s="206" t="s">
        <v>101</v>
      </c>
      <c r="M51" s="245">
        <f>IF(N51="","",SUM(N51:N52))</f>
        <v>3</v>
      </c>
      <c r="N51" s="14">
        <v>1</v>
      </c>
      <c r="O51" s="15" t="s">
        <v>3</v>
      </c>
      <c r="P51" s="14">
        <v>1</v>
      </c>
      <c r="Q51" s="230">
        <f>IF(P51="","",SUM(P51:P52))</f>
        <v>2</v>
      </c>
      <c r="R51" s="272" t="s">
        <v>237</v>
      </c>
      <c r="S51" s="275"/>
      <c r="T51" s="206" t="s">
        <v>107</v>
      </c>
      <c r="U51" s="245">
        <f>IF(V51="","",SUM(V51:V52))</f>
        <v>0</v>
      </c>
      <c r="V51" s="14">
        <v>0</v>
      </c>
      <c r="W51" s="15" t="s">
        <v>3</v>
      </c>
      <c r="X51" s="14">
        <v>1</v>
      </c>
      <c r="Y51" s="230">
        <f>IF(X51="","",SUM(X51:X52))</f>
        <v>5</v>
      </c>
      <c r="Z51" s="272" t="s">
        <v>110</v>
      </c>
      <c r="AA51" s="275"/>
      <c r="AB51" s="206" t="s">
        <v>180</v>
      </c>
      <c r="AC51" s="245">
        <f>IF(AD51="","",SUM(AD51:AD52))</f>
        <v>0</v>
      </c>
      <c r="AD51" s="14">
        <v>0</v>
      </c>
      <c r="AE51" s="15" t="s">
        <v>3</v>
      </c>
      <c r="AF51" s="14">
        <v>0</v>
      </c>
      <c r="AG51" s="230">
        <f>IF(AF51="","",SUM(AF51:AF52))</f>
        <v>2</v>
      </c>
      <c r="AH51" s="272" t="s">
        <v>114</v>
      </c>
    </row>
    <row r="52" spans="1:34" ht="32.25" customHeight="1">
      <c r="A52" s="305"/>
      <c r="B52" s="295"/>
      <c r="C52" s="278"/>
      <c r="D52" s="319"/>
      <c r="E52" s="270"/>
      <c r="F52" s="130">
        <v>1</v>
      </c>
      <c r="G52" s="131" t="s">
        <v>3</v>
      </c>
      <c r="H52" s="130">
        <v>1</v>
      </c>
      <c r="I52" s="235"/>
      <c r="J52" s="280"/>
      <c r="K52" s="275"/>
      <c r="L52" s="206"/>
      <c r="M52" s="245"/>
      <c r="N52" s="14">
        <v>2</v>
      </c>
      <c r="O52" s="15" t="s">
        <v>3</v>
      </c>
      <c r="P52" s="14">
        <v>1</v>
      </c>
      <c r="Q52" s="230"/>
      <c r="R52" s="272"/>
      <c r="S52" s="275"/>
      <c r="T52" s="206"/>
      <c r="U52" s="245"/>
      <c r="V52" s="14">
        <v>0</v>
      </c>
      <c r="W52" s="15" t="s">
        <v>3</v>
      </c>
      <c r="X52" s="14">
        <v>4</v>
      </c>
      <c r="Y52" s="230"/>
      <c r="Z52" s="272"/>
      <c r="AA52" s="275"/>
      <c r="AB52" s="206"/>
      <c r="AC52" s="245"/>
      <c r="AD52" s="14">
        <v>0</v>
      </c>
      <c r="AE52" s="15" t="s">
        <v>3</v>
      </c>
      <c r="AF52" s="14">
        <v>2</v>
      </c>
      <c r="AG52" s="230"/>
      <c r="AH52" s="272"/>
    </row>
    <row r="53" spans="1:34" ht="32.25" customHeight="1">
      <c r="A53" s="306"/>
      <c r="B53" s="296"/>
      <c r="C53" s="279"/>
      <c r="D53" s="132" t="s">
        <v>81</v>
      </c>
      <c r="E53" s="133"/>
      <c r="F53" s="134"/>
      <c r="G53" s="134"/>
      <c r="H53" s="134"/>
      <c r="I53" s="134"/>
      <c r="J53" s="135" t="s">
        <v>85</v>
      </c>
      <c r="K53" s="276"/>
      <c r="L53" s="67" t="s">
        <v>102</v>
      </c>
      <c r="M53" s="68"/>
      <c r="N53" s="69"/>
      <c r="O53" s="69"/>
      <c r="P53" s="69"/>
      <c r="Q53" s="69"/>
      <c r="R53" s="70" t="s">
        <v>106</v>
      </c>
      <c r="S53" s="276"/>
      <c r="T53" s="67" t="s">
        <v>108</v>
      </c>
      <c r="U53" s="68"/>
      <c r="V53" s="69"/>
      <c r="W53" s="69"/>
      <c r="X53" s="69"/>
      <c r="Y53" s="69"/>
      <c r="Z53" s="70" t="s">
        <v>111</v>
      </c>
      <c r="AA53" s="276"/>
      <c r="AB53" s="67" t="s">
        <v>85</v>
      </c>
      <c r="AC53" s="68"/>
      <c r="AD53" s="69"/>
      <c r="AE53" s="69"/>
      <c r="AF53" s="69"/>
      <c r="AG53" s="69"/>
      <c r="AH53" s="70" t="s">
        <v>115</v>
      </c>
    </row>
    <row r="54" spans="1:34" ht="21">
      <c r="A54" s="176" t="s">
        <v>294</v>
      </c>
      <c r="B54" s="177"/>
      <c r="C54" s="178"/>
      <c r="D54" s="179"/>
      <c r="E54" s="180"/>
      <c r="F54" s="181"/>
      <c r="G54" s="181"/>
      <c r="H54" s="181"/>
      <c r="I54" s="15"/>
      <c r="J54" s="122"/>
      <c r="K54" s="121"/>
      <c r="L54" s="122"/>
      <c r="M54" s="104"/>
      <c r="N54" s="15"/>
      <c r="O54" s="15"/>
      <c r="P54" s="15"/>
      <c r="Q54" s="15"/>
      <c r="R54" s="122"/>
      <c r="S54" s="121"/>
      <c r="T54" s="122"/>
      <c r="U54" s="104"/>
      <c r="V54" s="15"/>
      <c r="W54" s="15"/>
      <c r="X54" s="15"/>
      <c r="Y54" s="15"/>
      <c r="Z54" s="122"/>
      <c r="AA54" s="121"/>
      <c r="AB54" s="122"/>
      <c r="AC54" s="104"/>
      <c r="AD54" s="15"/>
      <c r="AE54" s="15"/>
      <c r="AF54" s="15"/>
      <c r="AG54" s="15"/>
      <c r="AH54" s="122"/>
    </row>
    <row r="55" spans="1:34" ht="21">
      <c r="A55" s="119"/>
      <c r="B55" s="120"/>
      <c r="C55" s="121"/>
      <c r="D55" s="122"/>
      <c r="E55" s="104"/>
      <c r="F55" s="15"/>
      <c r="G55" s="15"/>
      <c r="H55" s="15"/>
      <c r="I55" s="15"/>
      <c r="J55" s="122"/>
      <c r="K55" s="121"/>
      <c r="L55" s="122"/>
      <c r="M55" s="104"/>
      <c r="N55" s="15"/>
      <c r="O55" s="15"/>
      <c r="P55" s="15"/>
      <c r="Q55" s="15"/>
      <c r="R55" s="122"/>
      <c r="S55" s="121"/>
      <c r="T55" s="122"/>
      <c r="U55" s="104"/>
      <c r="V55" s="15"/>
      <c r="W55" s="15"/>
      <c r="X55" s="15"/>
      <c r="Y55" s="15"/>
      <c r="Z55" s="122"/>
      <c r="AA55" s="121"/>
      <c r="AB55" s="122"/>
      <c r="AC55" s="104"/>
      <c r="AD55" s="15"/>
      <c r="AE55" s="15"/>
      <c r="AF55" s="15"/>
      <c r="AG55" s="15"/>
      <c r="AH55" s="122"/>
    </row>
    <row r="56" spans="1:34" ht="21">
      <c r="A56" s="119"/>
      <c r="B56" s="120"/>
      <c r="C56" s="121"/>
      <c r="D56" s="122"/>
      <c r="E56" s="104"/>
      <c r="F56" s="15"/>
      <c r="G56" s="15"/>
      <c r="H56" s="15"/>
      <c r="I56" s="15"/>
      <c r="J56" s="122"/>
      <c r="K56" s="121"/>
      <c r="L56" s="122"/>
      <c r="M56" s="104"/>
      <c r="N56" s="15"/>
      <c r="O56" s="15"/>
      <c r="P56" s="15"/>
      <c r="Q56" s="15"/>
      <c r="R56" s="122"/>
      <c r="S56" s="121"/>
      <c r="T56" s="122"/>
      <c r="U56" s="104"/>
      <c r="V56" s="15"/>
      <c r="W56" s="15"/>
      <c r="X56" s="15"/>
      <c r="Y56" s="15"/>
      <c r="Z56" s="122"/>
      <c r="AA56" s="121"/>
      <c r="AB56" s="122"/>
      <c r="AC56" s="104"/>
      <c r="AD56" s="15"/>
      <c r="AE56" s="15"/>
      <c r="AF56" s="15"/>
      <c r="AG56" s="15"/>
      <c r="AH56" s="122"/>
    </row>
    <row r="57" spans="1:34" ht="21">
      <c r="A57" s="119"/>
      <c r="B57" s="120"/>
      <c r="C57" s="121"/>
      <c r="D57" s="122"/>
      <c r="E57" s="104"/>
      <c r="F57" s="15"/>
      <c r="G57" s="15"/>
      <c r="H57" s="15"/>
      <c r="I57" s="15"/>
      <c r="J57" s="122"/>
      <c r="K57" s="121"/>
      <c r="L57" s="122"/>
      <c r="M57" s="104"/>
      <c r="N57" s="15"/>
      <c r="O57" s="15"/>
      <c r="P57" s="15"/>
      <c r="Q57" s="15"/>
      <c r="R57" s="122"/>
      <c r="S57" s="121"/>
      <c r="T57" s="122"/>
      <c r="U57" s="104"/>
      <c r="V57" s="15"/>
      <c r="W57" s="15"/>
      <c r="X57" s="15"/>
      <c r="Y57" s="15"/>
      <c r="Z57" s="122"/>
      <c r="AA57" s="121"/>
      <c r="AB57" s="122"/>
      <c r="AC57" s="104"/>
      <c r="AD57" s="15"/>
      <c r="AE57" s="15"/>
      <c r="AF57" s="15"/>
      <c r="AG57" s="15"/>
      <c r="AH57" s="122"/>
    </row>
    <row r="58" spans="1:34" ht="21">
      <c r="A58" s="119"/>
      <c r="B58" s="120"/>
      <c r="C58" s="121"/>
      <c r="D58" s="122"/>
      <c r="E58" s="104"/>
      <c r="F58" s="15"/>
      <c r="G58" s="15"/>
      <c r="H58" s="15"/>
      <c r="I58" s="15"/>
      <c r="J58" s="122"/>
      <c r="K58" s="121"/>
      <c r="L58" s="122"/>
      <c r="M58" s="104"/>
      <c r="N58" s="15"/>
      <c r="O58" s="15"/>
      <c r="P58" s="15"/>
      <c r="Q58" s="15"/>
      <c r="R58" s="122"/>
      <c r="S58" s="121"/>
      <c r="T58" s="122"/>
      <c r="U58" s="104"/>
      <c r="V58" s="15"/>
      <c r="W58" s="15"/>
      <c r="X58" s="15"/>
      <c r="Y58" s="15"/>
      <c r="Z58" s="122"/>
      <c r="AA58" s="121"/>
      <c r="AB58" s="122"/>
      <c r="AC58" s="104"/>
      <c r="AD58" s="15"/>
      <c r="AE58" s="15"/>
      <c r="AF58" s="15"/>
      <c r="AG58" s="15"/>
      <c r="AH58" s="122"/>
    </row>
    <row r="59" spans="1:34" ht="21">
      <c r="A59" s="119"/>
      <c r="B59" s="120"/>
      <c r="C59" s="121"/>
      <c r="D59" s="122"/>
      <c r="E59" s="104"/>
      <c r="F59" s="15"/>
      <c r="G59" s="15"/>
      <c r="H59" s="15"/>
      <c r="I59" s="15"/>
      <c r="J59" s="122"/>
      <c r="K59" s="121"/>
      <c r="L59" s="122"/>
      <c r="M59" s="104"/>
      <c r="N59" s="15"/>
      <c r="O59" s="15"/>
      <c r="P59" s="15"/>
      <c r="Q59" s="15"/>
      <c r="R59" s="122"/>
      <c r="S59" s="121"/>
      <c r="T59" s="122"/>
      <c r="U59" s="104"/>
      <c r="V59" s="15"/>
      <c r="W59" s="15"/>
      <c r="X59" s="15"/>
      <c r="Y59" s="15"/>
      <c r="Z59" s="122"/>
      <c r="AA59" s="121"/>
      <c r="AB59" s="122"/>
      <c r="AC59" s="104"/>
      <c r="AD59" s="15"/>
      <c r="AE59" s="15"/>
      <c r="AF59" s="15"/>
      <c r="AG59" s="15"/>
      <c r="AH59" s="122"/>
    </row>
    <row r="60" spans="1:34" ht="30">
      <c r="A60" s="244" t="s">
        <v>4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</row>
    <row r="61" spans="1:34" ht="30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4" ht="12.75">
      <c r="A62" s="225" t="s">
        <v>68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1:34" ht="16.5" thickBot="1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2"/>
      <c r="AB63" s="112"/>
      <c r="AC63" s="112"/>
      <c r="AD63" s="112"/>
      <c r="AE63" s="112"/>
      <c r="AF63" s="112"/>
      <c r="AG63" s="112"/>
      <c r="AH63" s="112"/>
    </row>
    <row r="64" spans="1:34" ht="37.5" customHeight="1">
      <c r="A64" s="114" t="s">
        <v>0</v>
      </c>
      <c r="B64" s="115" t="s">
        <v>1</v>
      </c>
      <c r="C64" s="116" t="s">
        <v>2</v>
      </c>
      <c r="D64" s="315" t="s">
        <v>13</v>
      </c>
      <c r="E64" s="316"/>
      <c r="F64" s="316"/>
      <c r="G64" s="316"/>
      <c r="H64" s="316"/>
      <c r="I64" s="316"/>
      <c r="J64" s="317"/>
      <c r="K64" s="116" t="s">
        <v>2</v>
      </c>
      <c r="L64" s="318" t="s">
        <v>14</v>
      </c>
      <c r="M64" s="316"/>
      <c r="N64" s="316"/>
      <c r="O64" s="316"/>
      <c r="P64" s="316"/>
      <c r="Q64" s="316"/>
      <c r="R64" s="317"/>
      <c r="S64" s="116" t="s">
        <v>2</v>
      </c>
      <c r="T64" s="315" t="s">
        <v>15</v>
      </c>
      <c r="U64" s="316"/>
      <c r="V64" s="316"/>
      <c r="W64" s="316"/>
      <c r="X64" s="316"/>
      <c r="Y64" s="316"/>
      <c r="Z64" s="317"/>
      <c r="AA64" s="116" t="s">
        <v>2</v>
      </c>
      <c r="AB64" s="315" t="s">
        <v>16</v>
      </c>
      <c r="AC64" s="316"/>
      <c r="AD64" s="316"/>
      <c r="AE64" s="316"/>
      <c r="AF64" s="316"/>
      <c r="AG64" s="316"/>
      <c r="AH64" s="317"/>
    </row>
    <row r="65" spans="1:34" ht="28.5" customHeight="1">
      <c r="A65" s="304">
        <v>1</v>
      </c>
      <c r="B65" s="294">
        <v>0.3958333333333333</v>
      </c>
      <c r="C65" s="274" t="s">
        <v>238</v>
      </c>
      <c r="D65" s="65" t="s">
        <v>219</v>
      </c>
      <c r="E65" s="205" t="s">
        <v>49</v>
      </c>
      <c r="F65" s="205"/>
      <c r="G65" s="205"/>
      <c r="H65" s="205"/>
      <c r="I65" s="205"/>
      <c r="J65" s="66" t="s">
        <v>188</v>
      </c>
      <c r="K65" s="274" t="s">
        <v>239</v>
      </c>
      <c r="L65" s="65" t="s">
        <v>173</v>
      </c>
      <c r="M65" s="205" t="s">
        <v>49</v>
      </c>
      <c r="N65" s="205"/>
      <c r="O65" s="205"/>
      <c r="P65" s="205"/>
      <c r="Q65" s="205"/>
      <c r="R65" s="66" t="s">
        <v>190</v>
      </c>
      <c r="S65" s="274" t="s">
        <v>240</v>
      </c>
      <c r="T65" s="65" t="s">
        <v>175</v>
      </c>
      <c r="U65" s="205" t="s">
        <v>49</v>
      </c>
      <c r="V65" s="205"/>
      <c r="W65" s="205"/>
      <c r="X65" s="205"/>
      <c r="Y65" s="205"/>
      <c r="Z65" s="66" t="s">
        <v>192</v>
      </c>
      <c r="AA65" s="274" t="s">
        <v>241</v>
      </c>
      <c r="AB65" s="65" t="s">
        <v>223</v>
      </c>
      <c r="AC65" s="205" t="s">
        <v>49</v>
      </c>
      <c r="AD65" s="205"/>
      <c r="AE65" s="205"/>
      <c r="AF65" s="205"/>
      <c r="AG65" s="205"/>
      <c r="AH65" s="66" t="s">
        <v>187</v>
      </c>
    </row>
    <row r="66" spans="1:34" ht="28.5" customHeight="1">
      <c r="A66" s="305"/>
      <c r="B66" s="295"/>
      <c r="C66" s="275"/>
      <c r="D66" s="206" t="s">
        <v>84</v>
      </c>
      <c r="E66" s="245">
        <f>IF(F66="","",SUM(F66:F67))</f>
        <v>0</v>
      </c>
      <c r="F66" s="14">
        <v>0</v>
      </c>
      <c r="G66" s="15" t="s">
        <v>3</v>
      </c>
      <c r="H66" s="14">
        <v>0</v>
      </c>
      <c r="I66" s="230">
        <f>IF(H66="","",SUM(H66:H67))</f>
        <v>0</v>
      </c>
      <c r="J66" s="272" t="s">
        <v>86</v>
      </c>
      <c r="K66" s="275"/>
      <c r="L66" s="206" t="s">
        <v>89</v>
      </c>
      <c r="M66" s="245">
        <f>IF(N66="","",SUM(N66:N67))</f>
        <v>2</v>
      </c>
      <c r="N66" s="14">
        <v>1</v>
      </c>
      <c r="O66" s="15" t="s">
        <v>3</v>
      </c>
      <c r="P66" s="14">
        <v>1</v>
      </c>
      <c r="Q66" s="230">
        <f>IF(P66="","",SUM(P66:P67))</f>
        <v>1</v>
      </c>
      <c r="R66" s="272" t="s">
        <v>92</v>
      </c>
      <c r="S66" s="275"/>
      <c r="T66" s="206" t="s">
        <v>96</v>
      </c>
      <c r="U66" s="245">
        <f>IF(V66="","",SUM(V66:V67))</f>
        <v>5</v>
      </c>
      <c r="V66" s="14">
        <v>3</v>
      </c>
      <c r="W66" s="15" t="s">
        <v>3</v>
      </c>
      <c r="X66" s="14">
        <v>0</v>
      </c>
      <c r="Y66" s="230">
        <f>IF(X66="","",SUM(X66:X67))</f>
        <v>0</v>
      </c>
      <c r="Z66" s="272" t="s">
        <v>99</v>
      </c>
      <c r="AA66" s="275"/>
      <c r="AB66" s="206" t="s">
        <v>82</v>
      </c>
      <c r="AC66" s="245">
        <f>IF(AD66="","",SUM(AD66:AD67))</f>
        <v>2</v>
      </c>
      <c r="AD66" s="14">
        <v>0</v>
      </c>
      <c r="AE66" s="15" t="s">
        <v>3</v>
      </c>
      <c r="AF66" s="14">
        <v>1</v>
      </c>
      <c r="AG66" s="230">
        <f>IF(AF66="","",SUM(AF66:AF67))</f>
        <v>1</v>
      </c>
      <c r="AH66" s="272" t="s">
        <v>80</v>
      </c>
    </row>
    <row r="67" spans="1:34" ht="28.5" customHeight="1">
      <c r="A67" s="305"/>
      <c r="B67" s="295"/>
      <c r="C67" s="275"/>
      <c r="D67" s="206"/>
      <c r="E67" s="245"/>
      <c r="F67" s="14">
        <v>0</v>
      </c>
      <c r="G67" s="15" t="s">
        <v>3</v>
      </c>
      <c r="H67" s="14">
        <v>0</v>
      </c>
      <c r="I67" s="230"/>
      <c r="J67" s="272"/>
      <c r="K67" s="275"/>
      <c r="L67" s="206"/>
      <c r="M67" s="245"/>
      <c r="N67" s="14">
        <v>1</v>
      </c>
      <c r="O67" s="15" t="s">
        <v>3</v>
      </c>
      <c r="P67" s="14">
        <v>0</v>
      </c>
      <c r="Q67" s="230"/>
      <c r="R67" s="272"/>
      <c r="S67" s="275"/>
      <c r="T67" s="206"/>
      <c r="U67" s="245"/>
      <c r="V67" s="14">
        <v>2</v>
      </c>
      <c r="W67" s="15" t="s">
        <v>3</v>
      </c>
      <c r="X67" s="14">
        <v>0</v>
      </c>
      <c r="Y67" s="230"/>
      <c r="Z67" s="272"/>
      <c r="AA67" s="275"/>
      <c r="AB67" s="206"/>
      <c r="AC67" s="245"/>
      <c r="AD67" s="14">
        <v>2</v>
      </c>
      <c r="AE67" s="15" t="s">
        <v>3</v>
      </c>
      <c r="AF67" s="14">
        <v>0</v>
      </c>
      <c r="AG67" s="230"/>
      <c r="AH67" s="272"/>
    </row>
    <row r="68" spans="1:34" ht="28.5" customHeight="1">
      <c r="A68" s="306"/>
      <c r="B68" s="296"/>
      <c r="C68" s="276"/>
      <c r="D68" s="67" t="s">
        <v>85</v>
      </c>
      <c r="E68" s="68"/>
      <c r="F68" s="69"/>
      <c r="G68" s="69"/>
      <c r="H68" s="69"/>
      <c r="I68" s="69"/>
      <c r="J68" s="70" t="s">
        <v>87</v>
      </c>
      <c r="K68" s="276"/>
      <c r="L68" s="67" t="s">
        <v>90</v>
      </c>
      <c r="M68" s="68"/>
      <c r="N68" s="69"/>
      <c r="O68" s="69"/>
      <c r="P68" s="69"/>
      <c r="Q68" s="69"/>
      <c r="R68" s="70" t="s">
        <v>93</v>
      </c>
      <c r="S68" s="276"/>
      <c r="T68" s="67" t="s">
        <v>97</v>
      </c>
      <c r="U68" s="68"/>
      <c r="V68" s="69"/>
      <c r="W68" s="69"/>
      <c r="X68" s="69"/>
      <c r="Y68" s="69"/>
      <c r="Z68" s="70" t="s">
        <v>100</v>
      </c>
      <c r="AA68" s="276"/>
      <c r="AB68" s="67" t="s">
        <v>83</v>
      </c>
      <c r="AC68" s="68"/>
      <c r="AD68" s="69"/>
      <c r="AE68" s="69"/>
      <c r="AF68" s="69"/>
      <c r="AG68" s="69"/>
      <c r="AH68" s="70" t="s">
        <v>81</v>
      </c>
    </row>
    <row r="69" spans="1:34" ht="28.5" customHeight="1">
      <c r="A69" s="304">
        <v>2</v>
      </c>
      <c r="B69" s="294">
        <f>B65+"００：３５"</f>
        <v>0.4201388888888889</v>
      </c>
      <c r="C69" s="274" t="s">
        <v>242</v>
      </c>
      <c r="D69" s="65" t="s">
        <v>172</v>
      </c>
      <c r="E69" s="205" t="s">
        <v>49</v>
      </c>
      <c r="F69" s="205"/>
      <c r="G69" s="205"/>
      <c r="H69" s="205"/>
      <c r="I69" s="205"/>
      <c r="J69" s="66" t="s">
        <v>189</v>
      </c>
      <c r="K69" s="274" t="s">
        <v>243</v>
      </c>
      <c r="L69" s="65" t="s">
        <v>174</v>
      </c>
      <c r="M69" s="205" t="s">
        <v>49</v>
      </c>
      <c r="N69" s="205"/>
      <c r="O69" s="205"/>
      <c r="P69" s="205"/>
      <c r="Q69" s="205"/>
      <c r="R69" s="66" t="s">
        <v>191</v>
      </c>
      <c r="S69" s="277" t="s">
        <v>245</v>
      </c>
      <c r="T69" s="128" t="s">
        <v>280</v>
      </c>
      <c r="U69" s="271" t="s">
        <v>256</v>
      </c>
      <c r="V69" s="271"/>
      <c r="W69" s="271"/>
      <c r="X69" s="271"/>
      <c r="Y69" s="271"/>
      <c r="Z69" s="129" t="s">
        <v>320</v>
      </c>
      <c r="AA69" s="277" t="s">
        <v>249</v>
      </c>
      <c r="AB69" s="128" t="s">
        <v>321</v>
      </c>
      <c r="AC69" s="271" t="s">
        <v>256</v>
      </c>
      <c r="AD69" s="271"/>
      <c r="AE69" s="271"/>
      <c r="AF69" s="271"/>
      <c r="AG69" s="271"/>
      <c r="AH69" s="129" t="s">
        <v>284</v>
      </c>
    </row>
    <row r="70" spans="1:34" ht="28.5" customHeight="1">
      <c r="A70" s="305"/>
      <c r="B70" s="295"/>
      <c r="C70" s="275"/>
      <c r="D70" s="206" t="s">
        <v>88</v>
      </c>
      <c r="E70" s="245">
        <f>IF(F70="","",SUM(F70:F71))</f>
        <v>0</v>
      </c>
      <c r="F70" s="14">
        <v>0</v>
      </c>
      <c r="G70" s="15" t="s">
        <v>3</v>
      </c>
      <c r="H70" s="14">
        <v>1</v>
      </c>
      <c r="I70" s="230">
        <f>IF(H70="","",SUM(H70:H71))</f>
        <v>2</v>
      </c>
      <c r="J70" s="272" t="s">
        <v>91</v>
      </c>
      <c r="K70" s="275"/>
      <c r="L70" s="206" t="s">
        <v>94</v>
      </c>
      <c r="M70" s="245">
        <f>IF(N70="","",SUM(N70:N71))</f>
        <v>1</v>
      </c>
      <c r="N70" s="14">
        <v>0</v>
      </c>
      <c r="O70" s="15" t="s">
        <v>3</v>
      </c>
      <c r="P70" s="14">
        <v>1</v>
      </c>
      <c r="Q70" s="230">
        <f>IF(P70="","",SUM(P70:P71))</f>
        <v>1</v>
      </c>
      <c r="R70" s="272" t="s">
        <v>98</v>
      </c>
      <c r="S70" s="278"/>
      <c r="T70" s="273" t="s">
        <v>118</v>
      </c>
      <c r="U70" s="270">
        <f>IF(V70="","",SUM(V70:V71))</f>
        <v>2</v>
      </c>
      <c r="V70" s="130">
        <v>2</v>
      </c>
      <c r="W70" s="131" t="s">
        <v>3</v>
      </c>
      <c r="X70" s="130">
        <v>0</v>
      </c>
      <c r="Y70" s="235">
        <f>IF(X70="","",SUM(X70:X71))</f>
        <v>0</v>
      </c>
      <c r="Z70" s="280" t="s">
        <v>80</v>
      </c>
      <c r="AA70" s="278"/>
      <c r="AB70" s="273" t="s">
        <v>101</v>
      </c>
      <c r="AC70" s="270">
        <f>IF(AD70="","",SUM(AD70:AD71))</f>
        <v>2</v>
      </c>
      <c r="AD70" s="130">
        <v>2</v>
      </c>
      <c r="AE70" s="131" t="s">
        <v>3</v>
      </c>
      <c r="AF70" s="130">
        <v>0</v>
      </c>
      <c r="AG70" s="235">
        <f>IF(AF70="","",SUM(AF70:AF71))</f>
        <v>0</v>
      </c>
      <c r="AH70" s="280" t="s">
        <v>381</v>
      </c>
    </row>
    <row r="71" spans="1:34" ht="28.5" customHeight="1">
      <c r="A71" s="305"/>
      <c r="B71" s="295"/>
      <c r="C71" s="275"/>
      <c r="D71" s="206"/>
      <c r="E71" s="245"/>
      <c r="F71" s="14">
        <v>0</v>
      </c>
      <c r="G71" s="15" t="s">
        <v>3</v>
      </c>
      <c r="H71" s="14">
        <v>1</v>
      </c>
      <c r="I71" s="230"/>
      <c r="J71" s="272"/>
      <c r="K71" s="275"/>
      <c r="L71" s="206"/>
      <c r="M71" s="245"/>
      <c r="N71" s="14">
        <v>1</v>
      </c>
      <c r="O71" s="15" t="s">
        <v>3</v>
      </c>
      <c r="P71" s="14">
        <v>0</v>
      </c>
      <c r="Q71" s="230"/>
      <c r="R71" s="272"/>
      <c r="S71" s="278"/>
      <c r="T71" s="273"/>
      <c r="U71" s="270"/>
      <c r="V71" s="130">
        <v>0</v>
      </c>
      <c r="W71" s="131" t="s">
        <v>3</v>
      </c>
      <c r="X71" s="130">
        <v>0</v>
      </c>
      <c r="Y71" s="235"/>
      <c r="Z71" s="280"/>
      <c r="AA71" s="278"/>
      <c r="AB71" s="273"/>
      <c r="AC71" s="270"/>
      <c r="AD71" s="130">
        <v>0</v>
      </c>
      <c r="AE71" s="131" t="s">
        <v>3</v>
      </c>
      <c r="AF71" s="130">
        <v>0</v>
      </c>
      <c r="AG71" s="235"/>
      <c r="AH71" s="280"/>
    </row>
    <row r="72" spans="1:34" ht="28.5" customHeight="1">
      <c r="A72" s="305"/>
      <c r="B72" s="295"/>
      <c r="C72" s="275"/>
      <c r="D72" s="54"/>
      <c r="E72" s="64"/>
      <c r="F72" s="14"/>
      <c r="G72" s="15"/>
      <c r="H72" s="14"/>
      <c r="I72" s="72"/>
      <c r="J72" s="53"/>
      <c r="K72" s="275"/>
      <c r="L72" s="54"/>
      <c r="M72" s="64"/>
      <c r="N72" s="14"/>
      <c r="O72" s="15"/>
      <c r="P72" s="14"/>
      <c r="Q72" s="72"/>
      <c r="R72" s="53"/>
      <c r="S72" s="278"/>
      <c r="T72" s="187"/>
      <c r="U72" s="136"/>
      <c r="V72" s="130"/>
      <c r="W72" s="131"/>
      <c r="X72" s="130"/>
      <c r="Y72" s="137"/>
      <c r="Z72" s="184"/>
      <c r="AA72" s="278"/>
      <c r="AB72" s="187"/>
      <c r="AC72" s="136"/>
      <c r="AD72" s="130"/>
      <c r="AE72" s="131"/>
      <c r="AF72" s="130"/>
      <c r="AG72" s="137"/>
      <c r="AH72" s="184"/>
    </row>
    <row r="73" spans="1:34" ht="28.5" customHeight="1">
      <c r="A73" s="305"/>
      <c r="B73" s="295"/>
      <c r="C73" s="276"/>
      <c r="D73" s="67" t="s">
        <v>85</v>
      </c>
      <c r="E73" s="68"/>
      <c r="F73" s="69"/>
      <c r="G73" s="69"/>
      <c r="H73" s="69"/>
      <c r="I73" s="69"/>
      <c r="J73" s="70" t="s">
        <v>87</v>
      </c>
      <c r="K73" s="276"/>
      <c r="L73" s="67" t="s">
        <v>95</v>
      </c>
      <c r="M73" s="68"/>
      <c r="N73" s="69"/>
      <c r="O73" s="69"/>
      <c r="P73" s="69"/>
      <c r="Q73" s="69"/>
      <c r="R73" s="70" t="s">
        <v>85</v>
      </c>
      <c r="S73" s="279"/>
      <c r="T73" s="132"/>
      <c r="U73" s="133"/>
      <c r="V73" s="134"/>
      <c r="W73" s="134"/>
      <c r="X73" s="134"/>
      <c r="Y73" s="134"/>
      <c r="Z73" s="135"/>
      <c r="AA73" s="279"/>
      <c r="AB73" s="132"/>
      <c r="AC73" s="133"/>
      <c r="AD73" s="134"/>
      <c r="AE73" s="134"/>
      <c r="AF73" s="134"/>
      <c r="AG73" s="134"/>
      <c r="AH73" s="135"/>
    </row>
    <row r="74" spans="1:34" ht="28.5" customHeight="1">
      <c r="A74" s="304">
        <v>3</v>
      </c>
      <c r="B74" s="294">
        <f>B69+"００：３５"</f>
        <v>0.4444444444444445</v>
      </c>
      <c r="C74" s="277" t="s">
        <v>250</v>
      </c>
      <c r="D74" s="128" t="s">
        <v>322</v>
      </c>
      <c r="E74" s="271" t="s">
        <v>256</v>
      </c>
      <c r="F74" s="271"/>
      <c r="G74" s="271"/>
      <c r="H74" s="271"/>
      <c r="I74" s="271"/>
      <c r="J74" s="129" t="s">
        <v>287</v>
      </c>
      <c r="K74" s="277" t="s">
        <v>251</v>
      </c>
      <c r="L74" s="128" t="s">
        <v>372</v>
      </c>
      <c r="M74" s="271" t="s">
        <v>244</v>
      </c>
      <c r="N74" s="271"/>
      <c r="O74" s="271"/>
      <c r="P74" s="271"/>
      <c r="Q74" s="271"/>
      <c r="R74" s="129" t="s">
        <v>373</v>
      </c>
      <c r="S74" s="277" t="s">
        <v>252</v>
      </c>
      <c r="T74" s="128" t="s">
        <v>374</v>
      </c>
      <c r="U74" s="271" t="s">
        <v>244</v>
      </c>
      <c r="V74" s="271"/>
      <c r="W74" s="271"/>
      <c r="X74" s="271"/>
      <c r="Y74" s="271"/>
      <c r="Z74" s="129" t="s">
        <v>375</v>
      </c>
      <c r="AA74" s="277" t="s">
        <v>30</v>
      </c>
      <c r="AB74" s="128" t="s">
        <v>345</v>
      </c>
      <c r="AC74" s="271" t="s">
        <v>289</v>
      </c>
      <c r="AD74" s="271"/>
      <c r="AE74" s="271"/>
      <c r="AF74" s="271"/>
      <c r="AG74" s="271"/>
      <c r="AH74" s="129" t="s">
        <v>376</v>
      </c>
    </row>
    <row r="75" spans="1:34" ht="28.5" customHeight="1">
      <c r="A75" s="305"/>
      <c r="B75" s="295"/>
      <c r="C75" s="278"/>
      <c r="D75" s="273" t="s">
        <v>99</v>
      </c>
      <c r="E75" s="270">
        <f>IF(F75="","",SUM(F75:F76))</f>
        <v>1</v>
      </c>
      <c r="F75" s="130">
        <v>0</v>
      </c>
      <c r="G75" s="131" t="s">
        <v>3</v>
      </c>
      <c r="H75" s="130">
        <v>0</v>
      </c>
      <c r="I75" s="235">
        <f>IF(H75="","",SUM(H75:H76))</f>
        <v>1</v>
      </c>
      <c r="J75" s="280" t="s">
        <v>365</v>
      </c>
      <c r="K75" s="278"/>
      <c r="L75" s="273" t="s">
        <v>82</v>
      </c>
      <c r="M75" s="270">
        <f>IF(N75="","",SUM(N75:N76))</f>
        <v>0</v>
      </c>
      <c r="N75" s="130">
        <v>0</v>
      </c>
      <c r="O75" s="131" t="s">
        <v>3</v>
      </c>
      <c r="P75" s="130">
        <v>1</v>
      </c>
      <c r="Q75" s="235">
        <f>IF(P75="","",SUM(P75:P76))</f>
        <v>3</v>
      </c>
      <c r="R75" s="280" t="s">
        <v>98</v>
      </c>
      <c r="S75" s="278"/>
      <c r="T75" s="273" t="s">
        <v>379</v>
      </c>
      <c r="U75" s="270">
        <f>IF(V75="","",SUM(V75:V76))</f>
        <v>1</v>
      </c>
      <c r="V75" s="130">
        <v>1</v>
      </c>
      <c r="W75" s="131" t="s">
        <v>3</v>
      </c>
      <c r="X75" s="130">
        <v>0</v>
      </c>
      <c r="Y75" s="235">
        <f>IF(X75="","",SUM(X75:X76))</f>
        <v>3</v>
      </c>
      <c r="Z75" s="312" t="s">
        <v>383</v>
      </c>
      <c r="AA75" s="278"/>
      <c r="AB75" s="273" t="s">
        <v>119</v>
      </c>
      <c r="AC75" s="270">
        <f>IF(AD75="","",SUM(AD75:AD76))</f>
        <v>3</v>
      </c>
      <c r="AD75" s="130">
        <v>0</v>
      </c>
      <c r="AE75" s="131" t="s">
        <v>3</v>
      </c>
      <c r="AF75" s="130">
        <v>0</v>
      </c>
      <c r="AG75" s="235">
        <f>IF(AF75="","",SUM(AF75:AF76))</f>
        <v>0</v>
      </c>
      <c r="AH75" s="280" t="s">
        <v>96</v>
      </c>
    </row>
    <row r="76" spans="1:34" ht="28.5" customHeight="1">
      <c r="A76" s="305"/>
      <c r="B76" s="295"/>
      <c r="C76" s="278"/>
      <c r="D76" s="273"/>
      <c r="E76" s="270"/>
      <c r="F76" s="130">
        <v>1</v>
      </c>
      <c r="G76" s="131" t="s">
        <v>3</v>
      </c>
      <c r="H76" s="130">
        <v>1</v>
      </c>
      <c r="I76" s="235"/>
      <c r="J76" s="280"/>
      <c r="K76" s="278"/>
      <c r="L76" s="273"/>
      <c r="M76" s="270"/>
      <c r="N76" s="130">
        <v>0</v>
      </c>
      <c r="O76" s="131" t="s">
        <v>3</v>
      </c>
      <c r="P76" s="130">
        <v>2</v>
      </c>
      <c r="Q76" s="235"/>
      <c r="R76" s="280"/>
      <c r="S76" s="278"/>
      <c r="T76" s="273"/>
      <c r="U76" s="270"/>
      <c r="V76" s="130">
        <v>0</v>
      </c>
      <c r="W76" s="131" t="s">
        <v>3</v>
      </c>
      <c r="X76" s="130">
        <v>3</v>
      </c>
      <c r="Y76" s="235"/>
      <c r="Z76" s="313"/>
      <c r="AA76" s="278"/>
      <c r="AB76" s="273"/>
      <c r="AC76" s="270"/>
      <c r="AD76" s="130">
        <v>3</v>
      </c>
      <c r="AE76" s="131" t="s">
        <v>3</v>
      </c>
      <c r="AF76" s="130">
        <v>0</v>
      </c>
      <c r="AG76" s="235"/>
      <c r="AH76" s="280"/>
    </row>
    <row r="77" spans="1:34" ht="28.5" customHeight="1">
      <c r="A77" s="305"/>
      <c r="B77" s="295"/>
      <c r="C77" s="278"/>
      <c r="D77" s="172"/>
      <c r="E77" s="136"/>
      <c r="F77" s="130"/>
      <c r="G77" s="131"/>
      <c r="H77" s="130"/>
      <c r="I77" s="137"/>
      <c r="J77" s="171"/>
      <c r="K77" s="278"/>
      <c r="L77" s="172"/>
      <c r="M77" s="136"/>
      <c r="N77" s="130"/>
      <c r="O77" s="131" t="s">
        <v>295</v>
      </c>
      <c r="P77" s="130"/>
      <c r="Q77" s="137"/>
      <c r="R77" s="171"/>
      <c r="S77" s="278"/>
      <c r="T77" s="187"/>
      <c r="U77" s="136"/>
      <c r="V77" s="130"/>
      <c r="W77" s="131" t="s">
        <v>295</v>
      </c>
      <c r="X77" s="130"/>
      <c r="Y77" s="137"/>
      <c r="Z77" s="184"/>
      <c r="AA77" s="278"/>
      <c r="AB77" s="187"/>
      <c r="AC77" s="136"/>
      <c r="AD77" s="130"/>
      <c r="AE77" s="131" t="s">
        <v>295</v>
      </c>
      <c r="AF77" s="130"/>
      <c r="AG77" s="137"/>
      <c r="AH77" s="184"/>
    </row>
    <row r="78" spans="1:34" ht="28.5" customHeight="1">
      <c r="A78" s="305"/>
      <c r="B78" s="295"/>
      <c r="C78" s="279"/>
      <c r="D78" s="132"/>
      <c r="E78" s="133"/>
      <c r="F78" s="134"/>
      <c r="G78" s="134"/>
      <c r="H78" s="134"/>
      <c r="I78" s="134"/>
      <c r="J78" s="135"/>
      <c r="K78" s="279"/>
      <c r="L78" s="132"/>
      <c r="M78" s="133"/>
      <c r="N78" s="134"/>
      <c r="O78" s="134" t="s">
        <v>302</v>
      </c>
      <c r="P78" s="134"/>
      <c r="Q78" s="134"/>
      <c r="R78" s="135"/>
      <c r="S78" s="279"/>
      <c r="T78" s="132"/>
      <c r="U78" s="133"/>
      <c r="V78" s="134"/>
      <c r="W78" s="134" t="s">
        <v>302</v>
      </c>
      <c r="X78" s="134"/>
      <c r="Y78" s="134"/>
      <c r="Z78" s="135"/>
      <c r="AA78" s="279"/>
      <c r="AB78" s="132"/>
      <c r="AC78" s="133"/>
      <c r="AD78" s="134"/>
      <c r="AE78" s="134" t="s">
        <v>302</v>
      </c>
      <c r="AF78" s="134"/>
      <c r="AG78" s="134"/>
      <c r="AH78" s="135"/>
    </row>
    <row r="79" spans="1:34" ht="28.5" customHeight="1">
      <c r="A79" s="304">
        <v>4</v>
      </c>
      <c r="B79" s="294">
        <f>B74+"００：３５"</f>
        <v>0.46875000000000006</v>
      </c>
      <c r="C79" s="277" t="s">
        <v>31</v>
      </c>
      <c r="D79" s="128" t="s">
        <v>377</v>
      </c>
      <c r="E79" s="271" t="s">
        <v>289</v>
      </c>
      <c r="F79" s="271"/>
      <c r="G79" s="271"/>
      <c r="H79" s="271"/>
      <c r="I79" s="271"/>
      <c r="J79" s="129" t="s">
        <v>378</v>
      </c>
      <c r="K79" s="274" t="s">
        <v>165</v>
      </c>
      <c r="L79" s="65" t="s">
        <v>323</v>
      </c>
      <c r="M79" s="205" t="s">
        <v>255</v>
      </c>
      <c r="N79" s="205"/>
      <c r="O79" s="205"/>
      <c r="P79" s="205"/>
      <c r="Q79" s="205"/>
      <c r="R79" s="66" t="s">
        <v>324</v>
      </c>
      <c r="S79" s="274" t="s">
        <v>166</v>
      </c>
      <c r="T79" s="65" t="s">
        <v>325</v>
      </c>
      <c r="U79" s="205" t="s">
        <v>255</v>
      </c>
      <c r="V79" s="205"/>
      <c r="W79" s="205"/>
      <c r="X79" s="205"/>
      <c r="Y79" s="205"/>
      <c r="Z79" s="66" t="s">
        <v>326</v>
      </c>
      <c r="AA79" s="274" t="s">
        <v>167</v>
      </c>
      <c r="AB79" s="65" t="s">
        <v>327</v>
      </c>
      <c r="AC79" s="205" t="s">
        <v>255</v>
      </c>
      <c r="AD79" s="205"/>
      <c r="AE79" s="205"/>
      <c r="AF79" s="205"/>
      <c r="AG79" s="205"/>
      <c r="AH79" s="66" t="s">
        <v>328</v>
      </c>
    </row>
    <row r="80" spans="1:34" ht="28.5" customHeight="1">
      <c r="A80" s="305"/>
      <c r="B80" s="295"/>
      <c r="C80" s="278"/>
      <c r="D80" s="309" t="s">
        <v>366</v>
      </c>
      <c r="E80" s="270">
        <f>IF(F80="","",SUM(F80:F81))</f>
        <v>4</v>
      </c>
      <c r="F80" s="130">
        <v>3</v>
      </c>
      <c r="G80" s="131" t="s">
        <v>3</v>
      </c>
      <c r="H80" s="130">
        <v>0</v>
      </c>
      <c r="I80" s="235">
        <f>IF(H80="","",SUM(H80:H81))</f>
        <v>1</v>
      </c>
      <c r="J80" s="280" t="s">
        <v>361</v>
      </c>
      <c r="K80" s="275"/>
      <c r="L80" s="206" t="s">
        <v>86</v>
      </c>
      <c r="M80" s="245">
        <f>IF(N80="","",SUM(N80:N81))</f>
        <v>3</v>
      </c>
      <c r="N80" s="14">
        <v>1</v>
      </c>
      <c r="O80" s="15" t="s">
        <v>3</v>
      </c>
      <c r="P80" s="14">
        <v>1</v>
      </c>
      <c r="Q80" s="230">
        <f>IF(P80="","",SUM(P80:P81))</f>
        <v>1</v>
      </c>
      <c r="R80" s="272" t="s">
        <v>103</v>
      </c>
      <c r="S80" s="275"/>
      <c r="T80" s="206" t="s">
        <v>88</v>
      </c>
      <c r="U80" s="245">
        <f>IF(V80="","",SUM(V80:V81))</f>
        <v>0</v>
      </c>
      <c r="V80" s="14">
        <v>0</v>
      </c>
      <c r="W80" s="15" t="s">
        <v>3</v>
      </c>
      <c r="X80" s="14">
        <v>3</v>
      </c>
      <c r="Y80" s="230">
        <f>IF(X80="","",SUM(X80:X81))</f>
        <v>3</v>
      </c>
      <c r="Z80" s="308" t="s">
        <v>109</v>
      </c>
      <c r="AA80" s="275"/>
      <c r="AB80" s="206" t="s">
        <v>99</v>
      </c>
      <c r="AC80" s="245">
        <f>IF(AD80="","",SUM(AD80:AD81))</f>
        <v>2</v>
      </c>
      <c r="AD80" s="14">
        <v>1</v>
      </c>
      <c r="AE80" s="15" t="s">
        <v>3</v>
      </c>
      <c r="AF80" s="14">
        <v>0</v>
      </c>
      <c r="AG80" s="230">
        <f>IF(AF80="","",SUM(AF80:AF81))</f>
        <v>0</v>
      </c>
      <c r="AH80" s="272" t="s">
        <v>367</v>
      </c>
    </row>
    <row r="81" spans="1:34" ht="28.5" customHeight="1">
      <c r="A81" s="305"/>
      <c r="B81" s="295"/>
      <c r="C81" s="278"/>
      <c r="D81" s="309"/>
      <c r="E81" s="270"/>
      <c r="F81" s="130">
        <v>1</v>
      </c>
      <c r="G81" s="131" t="s">
        <v>3</v>
      </c>
      <c r="H81" s="130">
        <v>1</v>
      </c>
      <c r="I81" s="235"/>
      <c r="J81" s="280"/>
      <c r="K81" s="275"/>
      <c r="L81" s="206"/>
      <c r="M81" s="245"/>
      <c r="N81" s="14">
        <v>2</v>
      </c>
      <c r="O81" s="15" t="s">
        <v>3</v>
      </c>
      <c r="P81" s="14">
        <v>0</v>
      </c>
      <c r="Q81" s="230"/>
      <c r="R81" s="272"/>
      <c r="S81" s="275"/>
      <c r="T81" s="206"/>
      <c r="U81" s="245"/>
      <c r="V81" s="14">
        <v>0</v>
      </c>
      <c r="W81" s="15" t="s">
        <v>3</v>
      </c>
      <c r="X81" s="14">
        <v>0</v>
      </c>
      <c r="Y81" s="230"/>
      <c r="Z81" s="308"/>
      <c r="AA81" s="275"/>
      <c r="AB81" s="206"/>
      <c r="AC81" s="245"/>
      <c r="AD81" s="14">
        <v>1</v>
      </c>
      <c r="AE81" s="15" t="s">
        <v>3</v>
      </c>
      <c r="AF81" s="14">
        <v>0</v>
      </c>
      <c r="AG81" s="230"/>
      <c r="AH81" s="272"/>
    </row>
    <row r="82" spans="1:34" ht="28.5" customHeight="1">
      <c r="A82" s="305"/>
      <c r="B82" s="295"/>
      <c r="C82" s="278"/>
      <c r="D82" s="175"/>
      <c r="E82" s="136"/>
      <c r="F82" s="130"/>
      <c r="G82" s="131" t="s">
        <v>295</v>
      </c>
      <c r="H82" s="130"/>
      <c r="I82" s="137"/>
      <c r="J82" s="173"/>
      <c r="K82" s="275"/>
      <c r="L82" s="54"/>
      <c r="M82" s="64"/>
      <c r="N82" s="14"/>
      <c r="O82" s="15"/>
      <c r="P82" s="14"/>
      <c r="Q82" s="72"/>
      <c r="R82" s="53"/>
      <c r="S82" s="275"/>
      <c r="T82" s="54"/>
      <c r="U82" s="64"/>
      <c r="V82" s="14"/>
      <c r="W82" s="15"/>
      <c r="X82" s="14"/>
      <c r="Y82" s="72"/>
      <c r="Z82" s="174"/>
      <c r="AA82" s="275"/>
      <c r="AB82" s="54"/>
      <c r="AC82" s="64"/>
      <c r="AD82" s="14"/>
      <c r="AE82" s="15"/>
      <c r="AF82" s="14"/>
      <c r="AG82" s="72"/>
      <c r="AH82" s="53"/>
    </row>
    <row r="83" spans="1:34" ht="28.5" customHeight="1">
      <c r="A83" s="306"/>
      <c r="B83" s="296"/>
      <c r="C83" s="279"/>
      <c r="D83" s="132"/>
      <c r="E83" s="133"/>
      <c r="F83" s="134"/>
      <c r="G83" s="134" t="s">
        <v>302</v>
      </c>
      <c r="H83" s="134"/>
      <c r="I83" s="134"/>
      <c r="J83" s="135"/>
      <c r="K83" s="276"/>
      <c r="L83" s="67"/>
      <c r="M83" s="68"/>
      <c r="N83" s="69"/>
      <c r="O83" s="69"/>
      <c r="P83" s="69"/>
      <c r="Q83" s="69"/>
      <c r="R83" s="70"/>
      <c r="S83" s="276"/>
      <c r="T83" s="67"/>
      <c r="U83" s="68"/>
      <c r="V83" s="69"/>
      <c r="W83" s="69"/>
      <c r="X83" s="69"/>
      <c r="Y83" s="69"/>
      <c r="Z83" s="70"/>
      <c r="AA83" s="276"/>
      <c r="AB83" s="67"/>
      <c r="AC83" s="68"/>
      <c r="AD83" s="69"/>
      <c r="AE83" s="69"/>
      <c r="AF83" s="69"/>
      <c r="AG83" s="69"/>
      <c r="AH83" s="70"/>
    </row>
    <row r="84" spans="1:34" ht="28.5" customHeight="1">
      <c r="A84" s="304">
        <v>5</v>
      </c>
      <c r="B84" s="294">
        <f>B79+"００：３５"</f>
        <v>0.49305555555555564</v>
      </c>
      <c r="C84" s="274">
        <v>1</v>
      </c>
      <c r="D84" s="65" t="s">
        <v>304</v>
      </c>
      <c r="E84" s="205" t="s">
        <v>257</v>
      </c>
      <c r="F84" s="205"/>
      <c r="G84" s="205"/>
      <c r="H84" s="205"/>
      <c r="I84" s="205"/>
      <c r="J84" s="66" t="s">
        <v>305</v>
      </c>
      <c r="K84" s="274">
        <v>2</v>
      </c>
      <c r="L84" s="65" t="s">
        <v>309</v>
      </c>
      <c r="M84" s="205" t="s">
        <v>257</v>
      </c>
      <c r="N84" s="205"/>
      <c r="O84" s="205"/>
      <c r="P84" s="205"/>
      <c r="Q84" s="205"/>
      <c r="R84" s="66" t="s">
        <v>312</v>
      </c>
      <c r="S84" s="274">
        <v>3</v>
      </c>
      <c r="T84" s="65" t="s">
        <v>311</v>
      </c>
      <c r="U84" s="205" t="s">
        <v>257</v>
      </c>
      <c r="V84" s="205"/>
      <c r="W84" s="205"/>
      <c r="X84" s="205"/>
      <c r="Y84" s="205"/>
      <c r="Z84" s="66" t="s">
        <v>306</v>
      </c>
      <c r="AA84" s="274">
        <v>4</v>
      </c>
      <c r="AB84" s="65" t="s">
        <v>307</v>
      </c>
      <c r="AC84" s="205" t="s">
        <v>257</v>
      </c>
      <c r="AD84" s="205"/>
      <c r="AE84" s="205"/>
      <c r="AF84" s="205"/>
      <c r="AG84" s="205"/>
      <c r="AH84" s="66" t="s">
        <v>313</v>
      </c>
    </row>
    <row r="85" spans="1:34" ht="28.5" customHeight="1">
      <c r="A85" s="305"/>
      <c r="B85" s="295"/>
      <c r="C85" s="275"/>
      <c r="D85" s="206" t="s">
        <v>110</v>
      </c>
      <c r="E85" s="245">
        <f>IF(F85="","",SUM(F85:F86))</f>
        <v>3</v>
      </c>
      <c r="F85" s="14">
        <v>1</v>
      </c>
      <c r="G85" s="15" t="s">
        <v>3</v>
      </c>
      <c r="H85" s="14">
        <v>0</v>
      </c>
      <c r="I85" s="230">
        <f>IF(H85="","",SUM(H85:H86))</f>
        <v>0</v>
      </c>
      <c r="J85" s="272" t="s">
        <v>94</v>
      </c>
      <c r="K85" s="275"/>
      <c r="L85" s="206" t="s">
        <v>368</v>
      </c>
      <c r="M85" s="245">
        <f>IF(N85="","",SUM(N85:N86))</f>
        <v>1</v>
      </c>
      <c r="N85" s="14">
        <v>0</v>
      </c>
      <c r="O85" s="15" t="s">
        <v>3</v>
      </c>
      <c r="P85" s="14">
        <v>1</v>
      </c>
      <c r="Q85" s="230">
        <f>IF(P85="","",SUM(P85:P86))</f>
        <v>2</v>
      </c>
      <c r="R85" s="272" t="s">
        <v>361</v>
      </c>
      <c r="S85" s="275"/>
      <c r="T85" s="206" t="s">
        <v>82</v>
      </c>
      <c r="U85" s="245">
        <f>IF(V85="","",SUM(V85:V86))</f>
        <v>0</v>
      </c>
      <c r="V85" s="14">
        <v>0</v>
      </c>
      <c r="W85" s="15" t="s">
        <v>3</v>
      </c>
      <c r="X85" s="14">
        <v>2</v>
      </c>
      <c r="Y85" s="230">
        <f>IF(X85="","",SUM(X85:X86))</f>
        <v>3</v>
      </c>
      <c r="Z85" s="272" t="s">
        <v>107</v>
      </c>
      <c r="AA85" s="275"/>
      <c r="AB85" s="232" t="s">
        <v>91</v>
      </c>
      <c r="AC85" s="245">
        <f>IF(AD85="","",SUM(AD85:AD86))</f>
        <v>4</v>
      </c>
      <c r="AD85" s="14">
        <v>3</v>
      </c>
      <c r="AE85" s="15" t="s">
        <v>3</v>
      </c>
      <c r="AF85" s="14">
        <v>0</v>
      </c>
      <c r="AG85" s="230">
        <f>IF(AF85="","",SUM(AF85:AF86))</f>
        <v>2</v>
      </c>
      <c r="AH85" s="272" t="s">
        <v>385</v>
      </c>
    </row>
    <row r="86" spans="1:34" ht="28.5" customHeight="1">
      <c r="A86" s="305"/>
      <c r="B86" s="295"/>
      <c r="C86" s="275"/>
      <c r="D86" s="206"/>
      <c r="E86" s="245"/>
      <c r="F86" s="14">
        <v>2</v>
      </c>
      <c r="G86" s="15" t="s">
        <v>3</v>
      </c>
      <c r="H86" s="14">
        <v>0</v>
      </c>
      <c r="I86" s="230"/>
      <c r="J86" s="272"/>
      <c r="K86" s="275"/>
      <c r="L86" s="206"/>
      <c r="M86" s="245"/>
      <c r="N86" s="14">
        <v>1</v>
      </c>
      <c r="O86" s="15" t="s">
        <v>3</v>
      </c>
      <c r="P86" s="14">
        <v>1</v>
      </c>
      <c r="Q86" s="230"/>
      <c r="R86" s="272"/>
      <c r="S86" s="275"/>
      <c r="T86" s="206"/>
      <c r="U86" s="245"/>
      <c r="V86" s="14">
        <v>0</v>
      </c>
      <c r="W86" s="15" t="s">
        <v>3</v>
      </c>
      <c r="X86" s="14">
        <v>1</v>
      </c>
      <c r="Y86" s="230"/>
      <c r="Z86" s="272"/>
      <c r="AA86" s="275"/>
      <c r="AB86" s="232"/>
      <c r="AC86" s="245"/>
      <c r="AD86" s="14">
        <v>1</v>
      </c>
      <c r="AE86" s="15" t="s">
        <v>3</v>
      </c>
      <c r="AF86" s="14">
        <v>2</v>
      </c>
      <c r="AG86" s="230"/>
      <c r="AH86" s="272"/>
    </row>
    <row r="87" spans="1:34" ht="28.5" customHeight="1">
      <c r="A87" s="305"/>
      <c r="B87" s="295"/>
      <c r="C87" s="275"/>
      <c r="D87" s="54"/>
      <c r="E87" s="64"/>
      <c r="F87" s="14"/>
      <c r="G87" s="15" t="s">
        <v>27</v>
      </c>
      <c r="H87" s="14"/>
      <c r="I87" s="72"/>
      <c r="J87" s="53"/>
      <c r="K87" s="275"/>
      <c r="L87" s="54"/>
      <c r="M87" s="64"/>
      <c r="N87" s="14"/>
      <c r="O87" s="15" t="s">
        <v>27</v>
      </c>
      <c r="P87" s="14"/>
      <c r="Q87" s="72"/>
      <c r="R87" s="53"/>
      <c r="S87" s="275"/>
      <c r="T87" s="54"/>
      <c r="U87" s="64"/>
      <c r="V87" s="14"/>
      <c r="W87" s="15" t="s">
        <v>27</v>
      </c>
      <c r="X87" s="14"/>
      <c r="Y87" s="72"/>
      <c r="Z87" s="53"/>
      <c r="AA87" s="275"/>
      <c r="AB87" s="123"/>
      <c r="AC87" s="64"/>
      <c r="AD87" s="14"/>
      <c r="AE87" s="15" t="s">
        <v>27</v>
      </c>
      <c r="AF87" s="14"/>
      <c r="AG87" s="72"/>
      <c r="AH87" s="53"/>
    </row>
    <row r="88" spans="1:34" ht="28.5" customHeight="1">
      <c r="A88" s="305"/>
      <c r="B88" s="295">
        <f>B84+"００：３５"</f>
        <v>0.5173611111111112</v>
      </c>
      <c r="C88" s="276"/>
      <c r="D88" s="67"/>
      <c r="E88" s="68"/>
      <c r="F88" s="69"/>
      <c r="G88" s="69" t="s">
        <v>303</v>
      </c>
      <c r="H88" s="69"/>
      <c r="I88" s="69"/>
      <c r="J88" s="70"/>
      <c r="K88" s="276"/>
      <c r="L88" s="67"/>
      <c r="M88" s="68"/>
      <c r="N88" s="69"/>
      <c r="O88" s="69" t="s">
        <v>303</v>
      </c>
      <c r="P88" s="69"/>
      <c r="Q88" s="69"/>
      <c r="R88" s="70"/>
      <c r="S88" s="276"/>
      <c r="T88" s="67"/>
      <c r="U88" s="68"/>
      <c r="V88" s="69"/>
      <c r="W88" s="69" t="s">
        <v>302</v>
      </c>
      <c r="X88" s="69"/>
      <c r="Y88" s="69"/>
      <c r="Z88" s="70"/>
      <c r="AA88" s="276"/>
      <c r="AB88" s="67"/>
      <c r="AC88" s="68"/>
      <c r="AD88" s="69"/>
      <c r="AE88" s="69" t="s">
        <v>302</v>
      </c>
      <c r="AF88" s="69"/>
      <c r="AG88" s="69"/>
      <c r="AH88" s="70"/>
    </row>
    <row r="89" spans="1:34" ht="28.5" customHeight="1">
      <c r="A89" s="304">
        <v>6</v>
      </c>
      <c r="B89" s="294">
        <f>B84+"００：３５"</f>
        <v>0.5173611111111112</v>
      </c>
      <c r="C89" s="277" t="s">
        <v>296</v>
      </c>
      <c r="D89" s="128" t="s">
        <v>320</v>
      </c>
      <c r="E89" s="271" t="s">
        <v>256</v>
      </c>
      <c r="F89" s="271"/>
      <c r="G89" s="271"/>
      <c r="H89" s="271"/>
      <c r="I89" s="271"/>
      <c r="J89" s="129" t="s">
        <v>335</v>
      </c>
      <c r="K89" s="277" t="s">
        <v>297</v>
      </c>
      <c r="L89" s="128" t="s">
        <v>284</v>
      </c>
      <c r="M89" s="271" t="s">
        <v>256</v>
      </c>
      <c r="N89" s="271"/>
      <c r="O89" s="271"/>
      <c r="P89" s="271"/>
      <c r="Q89" s="271"/>
      <c r="R89" s="129" t="s">
        <v>336</v>
      </c>
      <c r="S89" s="277" t="s">
        <v>298</v>
      </c>
      <c r="T89" s="128" t="s">
        <v>287</v>
      </c>
      <c r="U89" s="271" t="s">
        <v>256</v>
      </c>
      <c r="V89" s="271"/>
      <c r="W89" s="271"/>
      <c r="X89" s="271"/>
      <c r="Y89" s="271"/>
      <c r="Z89" s="129" t="s">
        <v>337</v>
      </c>
      <c r="AA89" s="277" t="s">
        <v>34</v>
      </c>
      <c r="AB89" s="128" t="s">
        <v>331</v>
      </c>
      <c r="AC89" s="271" t="s">
        <v>290</v>
      </c>
      <c r="AD89" s="271"/>
      <c r="AE89" s="271"/>
      <c r="AF89" s="271"/>
      <c r="AG89" s="271"/>
      <c r="AH89" s="129" t="s">
        <v>332</v>
      </c>
    </row>
    <row r="90" spans="1:34" ht="28.5" customHeight="1">
      <c r="A90" s="305"/>
      <c r="B90" s="295"/>
      <c r="C90" s="278"/>
      <c r="D90" s="309" t="s">
        <v>80</v>
      </c>
      <c r="E90" s="270">
        <f>IF(F90="","",SUM(F90:F91))</f>
        <v>1</v>
      </c>
      <c r="F90" s="130">
        <v>0</v>
      </c>
      <c r="G90" s="131" t="s">
        <v>3</v>
      </c>
      <c r="H90" s="130">
        <v>0</v>
      </c>
      <c r="I90" s="235">
        <f>IF(H90="","",SUM(H90:H91))</f>
        <v>0</v>
      </c>
      <c r="J90" s="280" t="s">
        <v>88</v>
      </c>
      <c r="K90" s="278"/>
      <c r="L90" s="309" t="s">
        <v>386</v>
      </c>
      <c r="M90" s="270">
        <f>IF(N90="","",SUM(N90:N91))</f>
        <v>4</v>
      </c>
      <c r="N90" s="130">
        <v>0</v>
      </c>
      <c r="O90" s="131" t="s">
        <v>3</v>
      </c>
      <c r="P90" s="130">
        <v>0</v>
      </c>
      <c r="Q90" s="235">
        <f>IF(P90="","",SUM(P90:P91))</f>
        <v>0</v>
      </c>
      <c r="R90" s="280" t="s">
        <v>103</v>
      </c>
      <c r="S90" s="278"/>
      <c r="T90" s="309" t="s">
        <v>369</v>
      </c>
      <c r="U90" s="270">
        <f>IF(V90="","",SUM(V90:V91))</f>
        <v>0</v>
      </c>
      <c r="V90" s="130">
        <v>0</v>
      </c>
      <c r="W90" s="131" t="s">
        <v>3</v>
      </c>
      <c r="X90" s="130">
        <v>2</v>
      </c>
      <c r="Y90" s="235">
        <f>IF(X90="","",SUM(X90:X91))</f>
        <v>3</v>
      </c>
      <c r="Z90" s="280" t="s">
        <v>370</v>
      </c>
      <c r="AA90" s="278"/>
      <c r="AB90" s="309" t="s">
        <v>96</v>
      </c>
      <c r="AC90" s="270">
        <f>IF(AD90="","",SUM(AD90:AD91))</f>
        <v>1</v>
      </c>
      <c r="AD90" s="130">
        <v>1</v>
      </c>
      <c r="AE90" s="131" t="s">
        <v>3</v>
      </c>
      <c r="AF90" s="130">
        <v>0</v>
      </c>
      <c r="AG90" s="235">
        <f>IF(AF90="","",SUM(AF90:AF91))</f>
        <v>1</v>
      </c>
      <c r="AH90" s="280" t="s">
        <v>82</v>
      </c>
    </row>
    <row r="91" spans="1:34" ht="28.5" customHeight="1">
      <c r="A91" s="305"/>
      <c r="B91" s="295"/>
      <c r="C91" s="278"/>
      <c r="D91" s="309"/>
      <c r="E91" s="270"/>
      <c r="F91" s="130">
        <v>1</v>
      </c>
      <c r="G91" s="131" t="s">
        <v>3</v>
      </c>
      <c r="H91" s="130">
        <v>0</v>
      </c>
      <c r="I91" s="235"/>
      <c r="J91" s="280"/>
      <c r="K91" s="278"/>
      <c r="L91" s="309"/>
      <c r="M91" s="270"/>
      <c r="N91" s="130">
        <v>4</v>
      </c>
      <c r="O91" s="131" t="s">
        <v>3</v>
      </c>
      <c r="P91" s="130">
        <v>0</v>
      </c>
      <c r="Q91" s="235"/>
      <c r="R91" s="280"/>
      <c r="S91" s="278"/>
      <c r="T91" s="309"/>
      <c r="U91" s="270"/>
      <c r="V91" s="130">
        <v>0</v>
      </c>
      <c r="W91" s="131" t="s">
        <v>3</v>
      </c>
      <c r="X91" s="130">
        <v>1</v>
      </c>
      <c r="Y91" s="235"/>
      <c r="Z91" s="280"/>
      <c r="AA91" s="278"/>
      <c r="AB91" s="309"/>
      <c r="AC91" s="270"/>
      <c r="AD91" s="130">
        <v>0</v>
      </c>
      <c r="AE91" s="131" t="s">
        <v>3</v>
      </c>
      <c r="AF91" s="130">
        <v>1</v>
      </c>
      <c r="AG91" s="235"/>
      <c r="AH91" s="280"/>
    </row>
    <row r="92" spans="1:34" ht="28.5" customHeight="1">
      <c r="A92" s="305"/>
      <c r="B92" s="295"/>
      <c r="C92" s="278"/>
      <c r="D92" s="185"/>
      <c r="E92" s="136"/>
      <c r="F92" s="130"/>
      <c r="G92" s="131"/>
      <c r="H92" s="130"/>
      <c r="I92" s="137"/>
      <c r="J92" s="184"/>
      <c r="K92" s="278"/>
      <c r="L92" s="185"/>
      <c r="M92" s="136"/>
      <c r="N92" s="130"/>
      <c r="O92" s="131"/>
      <c r="P92" s="130"/>
      <c r="Q92" s="137"/>
      <c r="R92" s="184"/>
      <c r="S92" s="278"/>
      <c r="T92" s="185"/>
      <c r="U92" s="136"/>
      <c r="V92" s="130"/>
      <c r="W92" s="131"/>
      <c r="X92" s="130"/>
      <c r="Y92" s="137"/>
      <c r="Z92" s="184"/>
      <c r="AA92" s="278"/>
      <c r="AB92" s="185"/>
      <c r="AC92" s="136"/>
      <c r="AD92" s="130"/>
      <c r="AE92" s="131"/>
      <c r="AF92" s="130"/>
      <c r="AG92" s="137"/>
      <c r="AH92" s="184"/>
    </row>
    <row r="93" spans="1:34" ht="28.5" customHeight="1">
      <c r="A93" s="305"/>
      <c r="B93" s="295">
        <f>B89+"００：３５"</f>
        <v>0.5416666666666667</v>
      </c>
      <c r="C93" s="279"/>
      <c r="D93" s="132"/>
      <c r="E93" s="133"/>
      <c r="F93" s="134"/>
      <c r="G93" s="134"/>
      <c r="H93" s="134"/>
      <c r="I93" s="134"/>
      <c r="J93" s="135"/>
      <c r="K93" s="279"/>
      <c r="L93" s="132"/>
      <c r="M93" s="133"/>
      <c r="N93" s="134"/>
      <c r="O93" s="134"/>
      <c r="P93" s="134"/>
      <c r="Q93" s="134"/>
      <c r="R93" s="135"/>
      <c r="S93" s="279"/>
      <c r="T93" s="132"/>
      <c r="U93" s="133"/>
      <c r="V93" s="134"/>
      <c r="W93" s="134"/>
      <c r="X93" s="134"/>
      <c r="Y93" s="134"/>
      <c r="Z93" s="135"/>
      <c r="AA93" s="279"/>
      <c r="AB93" s="132"/>
      <c r="AC93" s="133"/>
      <c r="AD93" s="134"/>
      <c r="AE93" s="134"/>
      <c r="AF93" s="134"/>
      <c r="AG93" s="134"/>
      <c r="AH93" s="135"/>
    </row>
    <row r="94" spans="1:34" ht="28.5" customHeight="1">
      <c r="A94" s="304">
        <v>7</v>
      </c>
      <c r="B94" s="294">
        <f>B89+"００：３５"</f>
        <v>0.5416666666666667</v>
      </c>
      <c r="C94" s="277" t="s">
        <v>35</v>
      </c>
      <c r="D94" s="128" t="s">
        <v>333</v>
      </c>
      <c r="E94" s="271" t="s">
        <v>290</v>
      </c>
      <c r="F94" s="271"/>
      <c r="G94" s="271"/>
      <c r="H94" s="271"/>
      <c r="I94" s="271"/>
      <c r="J94" s="129" t="s">
        <v>334</v>
      </c>
      <c r="K94" s="274" t="s">
        <v>184</v>
      </c>
      <c r="L94" s="65" t="s">
        <v>324</v>
      </c>
      <c r="M94" s="205" t="s">
        <v>255</v>
      </c>
      <c r="N94" s="205"/>
      <c r="O94" s="205"/>
      <c r="P94" s="205"/>
      <c r="Q94" s="205"/>
      <c r="R94" s="66" t="s">
        <v>338</v>
      </c>
      <c r="S94" s="274" t="s">
        <v>185</v>
      </c>
      <c r="T94" s="65" t="s">
        <v>326</v>
      </c>
      <c r="U94" s="205" t="s">
        <v>255</v>
      </c>
      <c r="V94" s="205"/>
      <c r="W94" s="205"/>
      <c r="X94" s="205"/>
      <c r="Y94" s="205"/>
      <c r="Z94" s="66" t="s">
        <v>339</v>
      </c>
      <c r="AA94" s="274" t="s">
        <v>260</v>
      </c>
      <c r="AB94" s="65" t="s">
        <v>328</v>
      </c>
      <c r="AC94" s="205" t="s">
        <v>255</v>
      </c>
      <c r="AD94" s="205"/>
      <c r="AE94" s="205"/>
      <c r="AF94" s="205"/>
      <c r="AG94" s="205"/>
      <c r="AH94" s="66" t="s">
        <v>340</v>
      </c>
    </row>
    <row r="95" spans="1:34" ht="28.5" customHeight="1">
      <c r="A95" s="305"/>
      <c r="B95" s="295"/>
      <c r="C95" s="278"/>
      <c r="D95" s="309" t="s">
        <v>379</v>
      </c>
      <c r="E95" s="270">
        <f>IF(F95="","",SUM(F95:F96))</f>
        <v>0</v>
      </c>
      <c r="F95" s="130">
        <v>0</v>
      </c>
      <c r="G95" s="131" t="s">
        <v>3</v>
      </c>
      <c r="H95" s="130">
        <v>0</v>
      </c>
      <c r="I95" s="235">
        <f>IF(H95="","",SUM(H95:H96))</f>
        <v>0</v>
      </c>
      <c r="J95" s="280" t="s">
        <v>361</v>
      </c>
      <c r="K95" s="275"/>
      <c r="L95" s="232" t="s">
        <v>103</v>
      </c>
      <c r="M95" s="245">
        <f>IF(N95="","",SUM(N95:N96))</f>
        <v>0</v>
      </c>
      <c r="N95" s="14">
        <v>0</v>
      </c>
      <c r="O95" s="15" t="s">
        <v>3</v>
      </c>
      <c r="P95" s="14">
        <v>1</v>
      </c>
      <c r="Q95" s="230">
        <f>IF(P95="","",SUM(P95:P96))</f>
        <v>1</v>
      </c>
      <c r="R95" s="272" t="s">
        <v>98</v>
      </c>
      <c r="S95" s="275"/>
      <c r="T95" s="232" t="s">
        <v>109</v>
      </c>
      <c r="U95" s="245">
        <f>IF(V95="","",SUM(V95:V96))</f>
        <v>3</v>
      </c>
      <c r="V95" s="14">
        <v>1</v>
      </c>
      <c r="W95" s="15" t="s">
        <v>3</v>
      </c>
      <c r="X95" s="14">
        <v>0</v>
      </c>
      <c r="Y95" s="230">
        <f>IF(X95="","",SUM(X95:X96))</f>
        <v>0</v>
      </c>
      <c r="Z95" s="272" t="s">
        <v>80</v>
      </c>
      <c r="AA95" s="275"/>
      <c r="AB95" s="307" t="s">
        <v>367</v>
      </c>
      <c r="AC95" s="245">
        <f>IF(AD95="","",SUM(AD95:AD96))</f>
        <v>2</v>
      </c>
      <c r="AD95" s="14">
        <v>2</v>
      </c>
      <c r="AE95" s="15" t="s">
        <v>3</v>
      </c>
      <c r="AF95" s="14">
        <v>1</v>
      </c>
      <c r="AG95" s="230">
        <f>IF(AF95="","",SUM(AF95:AF96))</f>
        <v>1</v>
      </c>
      <c r="AH95" s="272" t="s">
        <v>387</v>
      </c>
    </row>
    <row r="96" spans="1:34" ht="28.5" customHeight="1">
      <c r="A96" s="305"/>
      <c r="B96" s="295"/>
      <c r="C96" s="278"/>
      <c r="D96" s="309"/>
      <c r="E96" s="270"/>
      <c r="F96" s="130">
        <v>0</v>
      </c>
      <c r="G96" s="131" t="s">
        <v>3</v>
      </c>
      <c r="H96" s="130">
        <v>0</v>
      </c>
      <c r="I96" s="235"/>
      <c r="J96" s="280"/>
      <c r="K96" s="275"/>
      <c r="L96" s="232"/>
      <c r="M96" s="245"/>
      <c r="N96" s="14">
        <v>0</v>
      </c>
      <c r="O96" s="15" t="s">
        <v>3</v>
      </c>
      <c r="P96" s="14">
        <v>0</v>
      </c>
      <c r="Q96" s="230"/>
      <c r="R96" s="272"/>
      <c r="S96" s="275"/>
      <c r="T96" s="232"/>
      <c r="U96" s="245"/>
      <c r="V96" s="14">
        <v>2</v>
      </c>
      <c r="W96" s="15" t="s">
        <v>3</v>
      </c>
      <c r="X96" s="14">
        <v>0</v>
      </c>
      <c r="Y96" s="230"/>
      <c r="Z96" s="272"/>
      <c r="AA96" s="275"/>
      <c r="AB96" s="307"/>
      <c r="AC96" s="245"/>
      <c r="AD96" s="14">
        <v>0</v>
      </c>
      <c r="AE96" s="15" t="s">
        <v>3</v>
      </c>
      <c r="AF96" s="14">
        <v>0</v>
      </c>
      <c r="AG96" s="230"/>
      <c r="AH96" s="272"/>
    </row>
    <row r="97" spans="1:34" ht="28.5" customHeight="1">
      <c r="A97" s="305"/>
      <c r="B97" s="295"/>
      <c r="C97" s="278"/>
      <c r="D97" s="185"/>
      <c r="E97" s="136"/>
      <c r="F97" s="130"/>
      <c r="G97" s="131"/>
      <c r="H97" s="130"/>
      <c r="I97" s="137"/>
      <c r="J97" s="184"/>
      <c r="K97" s="275"/>
      <c r="L97" s="123"/>
      <c r="M97" s="64"/>
      <c r="N97" s="14"/>
      <c r="O97" s="15"/>
      <c r="P97" s="14"/>
      <c r="Q97" s="72"/>
      <c r="R97" s="53"/>
      <c r="S97" s="275"/>
      <c r="T97" s="123"/>
      <c r="U97" s="64"/>
      <c r="V97" s="14"/>
      <c r="W97" s="15"/>
      <c r="X97" s="14"/>
      <c r="Y97" s="72"/>
      <c r="Z97" s="53"/>
      <c r="AA97" s="275"/>
      <c r="AB97" s="186"/>
      <c r="AC97" s="64"/>
      <c r="AD97" s="14"/>
      <c r="AE97" s="15"/>
      <c r="AF97" s="14"/>
      <c r="AG97" s="72"/>
      <c r="AH97" s="53"/>
    </row>
    <row r="98" spans="1:34" ht="28.5" customHeight="1">
      <c r="A98" s="306"/>
      <c r="B98" s="295">
        <f>B94+"００：３５"</f>
        <v>0.5659722222222223</v>
      </c>
      <c r="C98" s="279"/>
      <c r="D98" s="132"/>
      <c r="E98" s="133"/>
      <c r="F98" s="134"/>
      <c r="G98" s="134"/>
      <c r="H98" s="134"/>
      <c r="I98" s="134"/>
      <c r="J98" s="135"/>
      <c r="K98" s="276"/>
      <c r="L98" s="67"/>
      <c r="M98" s="68"/>
      <c r="N98" s="69"/>
      <c r="O98" s="69"/>
      <c r="P98" s="69"/>
      <c r="Q98" s="69"/>
      <c r="R98" s="70"/>
      <c r="S98" s="276"/>
      <c r="T98" s="67"/>
      <c r="U98" s="68"/>
      <c r="V98" s="69"/>
      <c r="W98" s="69"/>
      <c r="X98" s="69"/>
      <c r="Y98" s="69"/>
      <c r="Z98" s="70"/>
      <c r="AA98" s="276"/>
      <c r="AB98" s="71"/>
      <c r="AC98" s="106"/>
      <c r="AD98" s="15"/>
      <c r="AE98" s="69"/>
      <c r="AF98" s="15"/>
      <c r="AG98" s="15"/>
      <c r="AH98" s="105"/>
    </row>
    <row r="99" spans="1:34" ht="28.5" customHeight="1">
      <c r="A99" s="304">
        <v>8</v>
      </c>
      <c r="B99" s="294">
        <f>B94+"００：３５"</f>
        <v>0.5659722222222223</v>
      </c>
      <c r="C99" s="277" t="s">
        <v>254</v>
      </c>
      <c r="D99" s="128" t="s">
        <v>329</v>
      </c>
      <c r="E99" s="271" t="s">
        <v>42</v>
      </c>
      <c r="F99" s="271"/>
      <c r="G99" s="271"/>
      <c r="H99" s="271"/>
      <c r="I99" s="271"/>
      <c r="J99" s="129" t="s">
        <v>346</v>
      </c>
      <c r="K99" s="277" t="s">
        <v>33</v>
      </c>
      <c r="L99" s="128" t="s">
        <v>315</v>
      </c>
      <c r="M99" s="271" t="s">
        <v>42</v>
      </c>
      <c r="N99" s="271"/>
      <c r="O99" s="271"/>
      <c r="P99" s="271"/>
      <c r="Q99" s="271"/>
      <c r="R99" s="129" t="s">
        <v>330</v>
      </c>
      <c r="S99" s="274">
        <v>5</v>
      </c>
      <c r="T99" s="65" t="s">
        <v>341</v>
      </c>
      <c r="U99" s="205" t="s">
        <v>291</v>
      </c>
      <c r="V99" s="205"/>
      <c r="W99" s="205"/>
      <c r="X99" s="205"/>
      <c r="Y99" s="205"/>
      <c r="Z99" s="66" t="s">
        <v>342</v>
      </c>
      <c r="AA99" s="274">
        <v>6</v>
      </c>
      <c r="AB99" s="65" t="s">
        <v>343</v>
      </c>
      <c r="AC99" s="205" t="s">
        <v>291</v>
      </c>
      <c r="AD99" s="205"/>
      <c r="AE99" s="205"/>
      <c r="AF99" s="205"/>
      <c r="AG99" s="205"/>
      <c r="AH99" s="66" t="s">
        <v>344</v>
      </c>
    </row>
    <row r="100" spans="1:34" ht="28.5" customHeight="1">
      <c r="A100" s="305"/>
      <c r="B100" s="295"/>
      <c r="C100" s="278"/>
      <c r="D100" s="309" t="s">
        <v>98</v>
      </c>
      <c r="E100" s="270">
        <f>IF(F100="","",SUM(F100:F101))</f>
        <v>2</v>
      </c>
      <c r="F100" s="130">
        <v>0</v>
      </c>
      <c r="G100" s="131" t="s">
        <v>3</v>
      </c>
      <c r="H100" s="130">
        <v>0</v>
      </c>
      <c r="I100" s="235">
        <f>IF(H100="","",SUM(H100:H101))</f>
        <v>0</v>
      </c>
      <c r="J100" s="280" t="s">
        <v>382</v>
      </c>
      <c r="K100" s="278"/>
      <c r="L100" s="309" t="s">
        <v>84</v>
      </c>
      <c r="M100" s="270">
        <f>IF(N100="","",SUM(N100:N101))</f>
        <v>3</v>
      </c>
      <c r="N100" s="130">
        <v>2</v>
      </c>
      <c r="O100" s="131" t="s">
        <v>3</v>
      </c>
      <c r="P100" s="130">
        <v>0</v>
      </c>
      <c r="Q100" s="235">
        <f>IF(P100="","",SUM(P100:P101))</f>
        <v>1</v>
      </c>
      <c r="R100" s="312" t="s">
        <v>383</v>
      </c>
      <c r="S100" s="275"/>
      <c r="T100" s="307" t="s">
        <v>94</v>
      </c>
      <c r="U100" s="245">
        <f>IF(V100="","",SUM(V100:V101))</f>
        <v>2</v>
      </c>
      <c r="V100" s="72">
        <v>0</v>
      </c>
      <c r="W100" s="79" t="s">
        <v>3</v>
      </c>
      <c r="X100" s="72">
        <v>3</v>
      </c>
      <c r="Y100" s="230">
        <f>IF(X100="","",SUM(X100:X101))</f>
        <v>4</v>
      </c>
      <c r="Z100" s="272" t="s">
        <v>390</v>
      </c>
      <c r="AA100" s="275"/>
      <c r="AB100" s="206" t="s">
        <v>82</v>
      </c>
      <c r="AC100" s="245">
        <f>IF(AD100="","",SUM(AD100:AD101))</f>
        <v>1</v>
      </c>
      <c r="AD100" s="72">
        <v>1</v>
      </c>
      <c r="AE100" s="79" t="s">
        <v>3</v>
      </c>
      <c r="AF100" s="72">
        <v>1</v>
      </c>
      <c r="AG100" s="230">
        <f>IF(AF100="","",SUM(AF100:AF101))</f>
        <v>1</v>
      </c>
      <c r="AH100" s="272" t="s">
        <v>391</v>
      </c>
    </row>
    <row r="101" spans="1:34" ht="28.5" customHeight="1">
      <c r="A101" s="305"/>
      <c r="B101" s="295"/>
      <c r="C101" s="278"/>
      <c r="D101" s="309"/>
      <c r="E101" s="270"/>
      <c r="F101" s="130">
        <v>2</v>
      </c>
      <c r="G101" s="131" t="s">
        <v>3</v>
      </c>
      <c r="H101" s="130">
        <v>0</v>
      </c>
      <c r="I101" s="235"/>
      <c r="J101" s="280"/>
      <c r="K101" s="278"/>
      <c r="L101" s="309"/>
      <c r="M101" s="270"/>
      <c r="N101" s="130">
        <v>1</v>
      </c>
      <c r="O101" s="131" t="s">
        <v>3</v>
      </c>
      <c r="P101" s="130">
        <v>1</v>
      </c>
      <c r="Q101" s="235"/>
      <c r="R101" s="313"/>
      <c r="S101" s="275"/>
      <c r="T101" s="307"/>
      <c r="U101" s="245"/>
      <c r="V101" s="72">
        <v>2</v>
      </c>
      <c r="W101" s="79" t="s">
        <v>3</v>
      </c>
      <c r="X101" s="72">
        <v>1</v>
      </c>
      <c r="Y101" s="230"/>
      <c r="Z101" s="272"/>
      <c r="AA101" s="275"/>
      <c r="AB101" s="206"/>
      <c r="AC101" s="245"/>
      <c r="AD101" s="72">
        <v>0</v>
      </c>
      <c r="AE101" s="79" t="s">
        <v>3</v>
      </c>
      <c r="AF101" s="72">
        <v>0</v>
      </c>
      <c r="AG101" s="230"/>
      <c r="AH101" s="272"/>
    </row>
    <row r="102" spans="1:34" ht="28.5" customHeight="1">
      <c r="A102" s="305"/>
      <c r="B102" s="295"/>
      <c r="C102" s="278"/>
      <c r="D102" s="154"/>
      <c r="E102" s="136"/>
      <c r="F102" s="130"/>
      <c r="G102" s="131" t="s">
        <v>27</v>
      </c>
      <c r="H102" s="130"/>
      <c r="I102" s="137"/>
      <c r="J102" s="153"/>
      <c r="K102" s="278"/>
      <c r="L102" s="154"/>
      <c r="M102" s="136"/>
      <c r="N102" s="130"/>
      <c r="O102" s="131" t="s">
        <v>27</v>
      </c>
      <c r="P102" s="130"/>
      <c r="Q102" s="137"/>
      <c r="R102" s="153"/>
      <c r="S102" s="275"/>
      <c r="T102" s="71"/>
      <c r="U102" s="78"/>
      <c r="V102" s="79"/>
      <c r="W102" s="79"/>
      <c r="X102" s="79"/>
      <c r="Y102" s="79"/>
      <c r="Z102" s="105"/>
      <c r="AA102" s="275"/>
      <c r="AB102" s="71"/>
      <c r="AC102" s="78"/>
      <c r="AD102" s="79"/>
      <c r="AE102" s="79"/>
      <c r="AF102" s="79"/>
      <c r="AG102" s="79"/>
      <c r="AH102" s="105"/>
    </row>
    <row r="103" spans="1:34" ht="28.5" customHeight="1">
      <c r="A103" s="306"/>
      <c r="B103" s="295">
        <f>B99+"００：３５"</f>
        <v>0.5902777777777779</v>
      </c>
      <c r="C103" s="279"/>
      <c r="D103" s="132"/>
      <c r="E103" s="133"/>
      <c r="F103" s="134"/>
      <c r="G103" s="131" t="s">
        <v>302</v>
      </c>
      <c r="H103" s="134"/>
      <c r="I103" s="134"/>
      <c r="J103" s="135"/>
      <c r="K103" s="279"/>
      <c r="L103" s="132"/>
      <c r="M103" s="133"/>
      <c r="N103" s="134"/>
      <c r="O103" s="131" t="s">
        <v>302</v>
      </c>
      <c r="P103" s="134"/>
      <c r="Q103" s="134"/>
      <c r="R103" s="135"/>
      <c r="S103" s="276"/>
      <c r="T103" s="67"/>
      <c r="U103" s="68"/>
      <c r="V103" s="69"/>
      <c r="W103" s="69"/>
      <c r="X103" s="69"/>
      <c r="Y103" s="69"/>
      <c r="Z103" s="70"/>
      <c r="AA103" s="276"/>
      <c r="AB103" s="67"/>
      <c r="AC103" s="68"/>
      <c r="AD103" s="69"/>
      <c r="AE103" s="69"/>
      <c r="AF103" s="69"/>
      <c r="AG103" s="69"/>
      <c r="AH103" s="70"/>
    </row>
    <row r="104" spans="1:34" ht="28.5" customHeight="1">
      <c r="A104" s="304">
        <v>9</v>
      </c>
      <c r="B104" s="294">
        <f>B99+"００：３５"</f>
        <v>0.5902777777777779</v>
      </c>
      <c r="C104" s="277" t="s">
        <v>299</v>
      </c>
      <c r="D104" s="128" t="s">
        <v>280</v>
      </c>
      <c r="E104" s="271" t="s">
        <v>256</v>
      </c>
      <c r="F104" s="271"/>
      <c r="G104" s="271"/>
      <c r="H104" s="271"/>
      <c r="I104" s="271"/>
      <c r="J104" s="129" t="s">
        <v>335</v>
      </c>
      <c r="K104" s="277" t="s">
        <v>300</v>
      </c>
      <c r="L104" s="128" t="s">
        <v>321</v>
      </c>
      <c r="M104" s="271" t="s">
        <v>256</v>
      </c>
      <c r="N104" s="271"/>
      <c r="O104" s="271"/>
      <c r="P104" s="271"/>
      <c r="Q104" s="271"/>
      <c r="R104" s="129" t="s">
        <v>336</v>
      </c>
      <c r="S104" s="277" t="s">
        <v>301</v>
      </c>
      <c r="T104" s="128" t="s">
        <v>322</v>
      </c>
      <c r="U104" s="271" t="s">
        <v>256</v>
      </c>
      <c r="V104" s="271"/>
      <c r="W104" s="271"/>
      <c r="X104" s="271"/>
      <c r="Y104" s="271"/>
      <c r="Z104" s="129" t="s">
        <v>337</v>
      </c>
      <c r="AA104" s="274" t="s">
        <v>209</v>
      </c>
      <c r="AB104" s="65" t="s">
        <v>323</v>
      </c>
      <c r="AC104" s="205" t="s">
        <v>255</v>
      </c>
      <c r="AD104" s="205"/>
      <c r="AE104" s="205"/>
      <c r="AF104" s="205"/>
      <c r="AG104" s="205"/>
      <c r="AH104" s="66" t="s">
        <v>338</v>
      </c>
    </row>
    <row r="105" spans="1:34" ht="28.5" customHeight="1">
      <c r="A105" s="305"/>
      <c r="B105" s="295"/>
      <c r="C105" s="278"/>
      <c r="D105" s="273" t="s">
        <v>118</v>
      </c>
      <c r="E105" s="270">
        <f>IF(F105="","",SUM(F105:F106))</f>
        <v>2</v>
      </c>
      <c r="F105" s="130">
        <v>1</v>
      </c>
      <c r="G105" s="131" t="s">
        <v>3</v>
      </c>
      <c r="H105" s="130">
        <v>0</v>
      </c>
      <c r="I105" s="235">
        <f>IF(H105="","",SUM(H105:H106))</f>
        <v>0</v>
      </c>
      <c r="J105" s="280" t="s">
        <v>88</v>
      </c>
      <c r="K105" s="278"/>
      <c r="L105" s="273" t="s">
        <v>101</v>
      </c>
      <c r="M105" s="270">
        <f>IF(N105="","",SUM(N105:N106))</f>
        <v>2</v>
      </c>
      <c r="N105" s="130">
        <v>1</v>
      </c>
      <c r="O105" s="131" t="s">
        <v>3</v>
      </c>
      <c r="P105" s="130">
        <v>0</v>
      </c>
      <c r="Q105" s="235">
        <f>IF(P105="","",SUM(P105:P106))</f>
        <v>0</v>
      </c>
      <c r="R105" s="280" t="s">
        <v>103</v>
      </c>
      <c r="S105" s="278"/>
      <c r="T105" s="273" t="s">
        <v>99</v>
      </c>
      <c r="U105" s="270">
        <f>IF(V105="","",SUM(V105:V106))</f>
        <v>1</v>
      </c>
      <c r="V105" s="130">
        <v>1</v>
      </c>
      <c r="W105" s="131" t="s">
        <v>3</v>
      </c>
      <c r="X105" s="130">
        <v>1</v>
      </c>
      <c r="Y105" s="235">
        <f>IF(X105="","",SUM(X105:X106))</f>
        <v>2</v>
      </c>
      <c r="Z105" s="280" t="s">
        <v>371</v>
      </c>
      <c r="AA105" s="275"/>
      <c r="AB105" s="206" t="s">
        <v>86</v>
      </c>
      <c r="AC105" s="245">
        <f>IF(AD105="","",SUM(AD105:AD106))</f>
        <v>0</v>
      </c>
      <c r="AD105" s="14">
        <v>0</v>
      </c>
      <c r="AE105" s="15" t="s">
        <v>3</v>
      </c>
      <c r="AF105" s="14">
        <v>0</v>
      </c>
      <c r="AG105" s="230">
        <f>IF(AF105="","",SUM(AF105:AF106))</f>
        <v>4</v>
      </c>
      <c r="AH105" s="272" t="s">
        <v>98</v>
      </c>
    </row>
    <row r="106" spans="1:34" ht="28.5" customHeight="1">
      <c r="A106" s="305"/>
      <c r="B106" s="295"/>
      <c r="C106" s="278"/>
      <c r="D106" s="273"/>
      <c r="E106" s="270"/>
      <c r="F106" s="130">
        <v>1</v>
      </c>
      <c r="G106" s="131" t="s">
        <v>3</v>
      </c>
      <c r="H106" s="130">
        <v>0</v>
      </c>
      <c r="I106" s="235"/>
      <c r="J106" s="280"/>
      <c r="K106" s="278"/>
      <c r="L106" s="273"/>
      <c r="M106" s="270"/>
      <c r="N106" s="130">
        <v>1</v>
      </c>
      <c r="O106" s="131" t="s">
        <v>3</v>
      </c>
      <c r="P106" s="130">
        <v>0</v>
      </c>
      <c r="Q106" s="235"/>
      <c r="R106" s="280"/>
      <c r="S106" s="278"/>
      <c r="T106" s="273"/>
      <c r="U106" s="270"/>
      <c r="V106" s="130">
        <v>0</v>
      </c>
      <c r="W106" s="131" t="s">
        <v>3</v>
      </c>
      <c r="X106" s="130">
        <v>1</v>
      </c>
      <c r="Y106" s="235"/>
      <c r="Z106" s="280"/>
      <c r="AA106" s="275"/>
      <c r="AB106" s="206"/>
      <c r="AC106" s="245"/>
      <c r="AD106" s="14">
        <v>0</v>
      </c>
      <c r="AE106" s="15" t="s">
        <v>3</v>
      </c>
      <c r="AF106" s="14">
        <v>4</v>
      </c>
      <c r="AG106" s="230"/>
      <c r="AH106" s="272"/>
    </row>
    <row r="107" spans="1:34" ht="28.5" customHeight="1">
      <c r="A107" s="305"/>
      <c r="B107" s="295"/>
      <c r="C107" s="278"/>
      <c r="D107" s="187"/>
      <c r="E107" s="136"/>
      <c r="F107" s="130"/>
      <c r="G107" s="131"/>
      <c r="H107" s="130"/>
      <c r="I107" s="137"/>
      <c r="J107" s="184"/>
      <c r="K107" s="278"/>
      <c r="L107" s="187"/>
      <c r="M107" s="136"/>
      <c r="N107" s="130"/>
      <c r="O107" s="131"/>
      <c r="P107" s="130"/>
      <c r="Q107" s="137"/>
      <c r="R107" s="184"/>
      <c r="S107" s="278"/>
      <c r="T107" s="187"/>
      <c r="U107" s="136"/>
      <c r="V107" s="130"/>
      <c r="W107" s="131"/>
      <c r="X107" s="130"/>
      <c r="Y107" s="137"/>
      <c r="Z107" s="184"/>
      <c r="AA107" s="275"/>
      <c r="AB107" s="54"/>
      <c r="AC107" s="64"/>
      <c r="AD107" s="14"/>
      <c r="AE107" s="15"/>
      <c r="AF107" s="14"/>
      <c r="AG107" s="72"/>
      <c r="AH107" s="53"/>
    </row>
    <row r="108" spans="1:34" ht="28.5" customHeight="1">
      <c r="A108" s="306"/>
      <c r="B108" s="295">
        <f>B104+"００：３５"</f>
        <v>0.6145833333333335</v>
      </c>
      <c r="C108" s="279"/>
      <c r="D108" s="138"/>
      <c r="E108" s="133"/>
      <c r="F108" s="134"/>
      <c r="G108" s="134"/>
      <c r="H108" s="134"/>
      <c r="I108" s="134"/>
      <c r="J108" s="140"/>
      <c r="K108" s="279"/>
      <c r="L108" s="132"/>
      <c r="M108" s="133"/>
      <c r="N108" s="134"/>
      <c r="O108" s="134"/>
      <c r="P108" s="134"/>
      <c r="Q108" s="134"/>
      <c r="R108" s="140"/>
      <c r="S108" s="279"/>
      <c r="T108" s="132"/>
      <c r="U108" s="133"/>
      <c r="V108" s="134"/>
      <c r="W108" s="134"/>
      <c r="X108" s="134"/>
      <c r="Y108" s="134"/>
      <c r="Z108" s="135"/>
      <c r="AA108" s="276"/>
      <c r="AB108" s="67"/>
      <c r="AC108" s="68"/>
      <c r="AD108" s="69"/>
      <c r="AE108" s="69"/>
      <c r="AF108" s="69"/>
      <c r="AG108" s="69"/>
      <c r="AH108" s="70"/>
    </row>
    <row r="109" spans="1:34" ht="28.5" customHeight="1">
      <c r="A109" s="304">
        <v>10</v>
      </c>
      <c r="B109" s="294">
        <f>B104+"００：３５"</f>
        <v>0.6145833333333335</v>
      </c>
      <c r="C109" s="274" t="s">
        <v>210</v>
      </c>
      <c r="D109" s="65" t="s">
        <v>325</v>
      </c>
      <c r="E109" s="205" t="s">
        <v>255</v>
      </c>
      <c r="F109" s="205"/>
      <c r="G109" s="205"/>
      <c r="H109" s="205"/>
      <c r="I109" s="205"/>
      <c r="J109" s="66" t="s">
        <v>339</v>
      </c>
      <c r="K109" s="274" t="s">
        <v>211</v>
      </c>
      <c r="L109" s="65" t="s">
        <v>327</v>
      </c>
      <c r="M109" s="205" t="s">
        <v>255</v>
      </c>
      <c r="N109" s="205"/>
      <c r="O109" s="205"/>
      <c r="P109" s="205"/>
      <c r="Q109" s="205"/>
      <c r="R109" s="66" t="s">
        <v>340</v>
      </c>
      <c r="S109" s="252">
        <v>7</v>
      </c>
      <c r="T109" s="65" t="s">
        <v>308</v>
      </c>
      <c r="U109" s="205" t="s">
        <v>43</v>
      </c>
      <c r="V109" s="205"/>
      <c r="W109" s="205"/>
      <c r="X109" s="205"/>
      <c r="Y109" s="205"/>
      <c r="Z109" s="66" t="s">
        <v>316</v>
      </c>
      <c r="AA109" s="274">
        <v>8</v>
      </c>
      <c r="AB109" s="65" t="s">
        <v>317</v>
      </c>
      <c r="AC109" s="205" t="s">
        <v>43</v>
      </c>
      <c r="AD109" s="205"/>
      <c r="AE109" s="205"/>
      <c r="AF109" s="205"/>
      <c r="AG109" s="205"/>
      <c r="AH109" s="66" t="s">
        <v>314</v>
      </c>
    </row>
    <row r="110" spans="1:34" ht="28.5" customHeight="1">
      <c r="A110" s="305"/>
      <c r="B110" s="295"/>
      <c r="C110" s="275"/>
      <c r="D110" s="206" t="s">
        <v>88</v>
      </c>
      <c r="E110" s="245">
        <f>IF(F110="","",SUM(F110:F111))</f>
        <v>0</v>
      </c>
      <c r="F110" s="14">
        <v>0</v>
      </c>
      <c r="G110" s="15" t="s">
        <v>3</v>
      </c>
      <c r="H110" s="14">
        <v>0</v>
      </c>
      <c r="I110" s="230">
        <f>IF(H110="","",SUM(H110:H111))</f>
        <v>1</v>
      </c>
      <c r="J110" s="272" t="s">
        <v>80</v>
      </c>
      <c r="K110" s="275"/>
      <c r="L110" s="206" t="s">
        <v>99</v>
      </c>
      <c r="M110" s="245">
        <f>IF(N110="","",SUM(N110:N111))</f>
        <v>6</v>
      </c>
      <c r="N110" s="14">
        <v>4</v>
      </c>
      <c r="O110" s="15" t="s">
        <v>3</v>
      </c>
      <c r="P110" s="14">
        <v>0</v>
      </c>
      <c r="Q110" s="230">
        <f>IF(P110="","",SUM(P110:P111))</f>
        <v>0</v>
      </c>
      <c r="R110" s="272" t="s">
        <v>92</v>
      </c>
      <c r="S110" s="253"/>
      <c r="T110" s="206" t="s">
        <v>84</v>
      </c>
      <c r="U110" s="245">
        <f>IF(V110="","",SUM(V110:V111))</f>
        <v>0</v>
      </c>
      <c r="V110" s="14">
        <v>0</v>
      </c>
      <c r="W110" s="15" t="s">
        <v>3</v>
      </c>
      <c r="X110" s="14">
        <v>1</v>
      </c>
      <c r="Y110" s="230">
        <f>IF(X110="","",SUM(X110:X111))</f>
        <v>2</v>
      </c>
      <c r="Z110" s="272" t="s">
        <v>110</v>
      </c>
      <c r="AA110" s="275"/>
      <c r="AB110" s="206" t="s">
        <v>361</v>
      </c>
      <c r="AC110" s="245">
        <f>IF(AD110="","",SUM(AD110:AD111))</f>
        <v>4</v>
      </c>
      <c r="AD110" s="14">
        <v>2</v>
      </c>
      <c r="AE110" s="15" t="s">
        <v>3</v>
      </c>
      <c r="AF110" s="14">
        <v>1</v>
      </c>
      <c r="AG110" s="230">
        <f>IF(AF110="","",SUM(AF110:AF111))</f>
        <v>2</v>
      </c>
      <c r="AH110" s="272" t="s">
        <v>382</v>
      </c>
    </row>
    <row r="111" spans="1:34" ht="28.5" customHeight="1">
      <c r="A111" s="305"/>
      <c r="B111" s="295"/>
      <c r="C111" s="275"/>
      <c r="D111" s="206"/>
      <c r="E111" s="245"/>
      <c r="F111" s="14">
        <v>0</v>
      </c>
      <c r="G111" s="15" t="s">
        <v>3</v>
      </c>
      <c r="H111" s="14">
        <v>1</v>
      </c>
      <c r="I111" s="230"/>
      <c r="J111" s="272"/>
      <c r="K111" s="275"/>
      <c r="L111" s="206"/>
      <c r="M111" s="245"/>
      <c r="N111" s="14">
        <v>2</v>
      </c>
      <c r="O111" s="15" t="s">
        <v>3</v>
      </c>
      <c r="P111" s="14">
        <v>0</v>
      </c>
      <c r="Q111" s="230"/>
      <c r="R111" s="272"/>
      <c r="S111" s="253"/>
      <c r="T111" s="206"/>
      <c r="U111" s="245"/>
      <c r="V111" s="14">
        <v>0</v>
      </c>
      <c r="W111" s="15" t="s">
        <v>3</v>
      </c>
      <c r="X111" s="14">
        <v>1</v>
      </c>
      <c r="Y111" s="230"/>
      <c r="Z111" s="272"/>
      <c r="AA111" s="275"/>
      <c r="AB111" s="206"/>
      <c r="AC111" s="245"/>
      <c r="AD111" s="14">
        <v>2</v>
      </c>
      <c r="AE111" s="15" t="s">
        <v>3</v>
      </c>
      <c r="AF111" s="14">
        <v>1</v>
      </c>
      <c r="AG111" s="230"/>
      <c r="AH111" s="272"/>
    </row>
    <row r="112" spans="1:34" ht="28.5" customHeight="1">
      <c r="A112" s="305"/>
      <c r="B112" s="295"/>
      <c r="C112" s="275"/>
      <c r="D112" s="54"/>
      <c r="E112" s="64"/>
      <c r="F112" s="14"/>
      <c r="G112" s="15"/>
      <c r="H112" s="14"/>
      <c r="I112" s="72"/>
      <c r="J112" s="53"/>
      <c r="K112" s="275"/>
      <c r="L112" s="54"/>
      <c r="M112" s="64"/>
      <c r="N112" s="14"/>
      <c r="O112" s="15"/>
      <c r="P112" s="14"/>
      <c r="Q112" s="72"/>
      <c r="R112" s="53"/>
      <c r="S112" s="253"/>
      <c r="T112" s="54"/>
      <c r="U112" s="64"/>
      <c r="V112" s="14"/>
      <c r="W112" s="15" t="s">
        <v>27</v>
      </c>
      <c r="X112" s="14"/>
      <c r="Y112" s="72"/>
      <c r="Z112" s="53"/>
      <c r="AA112" s="275"/>
      <c r="AB112" s="54"/>
      <c r="AC112" s="64"/>
      <c r="AD112" s="14"/>
      <c r="AE112" s="15" t="s">
        <v>27</v>
      </c>
      <c r="AF112" s="14"/>
      <c r="AG112" s="72"/>
      <c r="AH112" s="53"/>
    </row>
    <row r="113" spans="1:34" ht="28.5" customHeight="1">
      <c r="A113" s="306"/>
      <c r="B113" s="295">
        <f>B109+"００：３５"</f>
        <v>0.6388888888888891</v>
      </c>
      <c r="C113" s="276"/>
      <c r="D113" s="67"/>
      <c r="E113" s="68"/>
      <c r="F113" s="69"/>
      <c r="G113" s="69"/>
      <c r="H113" s="69"/>
      <c r="I113" s="69"/>
      <c r="J113" s="70"/>
      <c r="K113" s="276"/>
      <c r="L113" s="67"/>
      <c r="M113" s="68"/>
      <c r="N113" s="69"/>
      <c r="O113" s="69"/>
      <c r="P113" s="69"/>
      <c r="Q113" s="69"/>
      <c r="R113" s="105"/>
      <c r="S113" s="297"/>
      <c r="T113" s="67"/>
      <c r="U113" s="68"/>
      <c r="V113" s="69"/>
      <c r="W113" s="69" t="s">
        <v>302</v>
      </c>
      <c r="X113" s="69"/>
      <c r="Y113" s="69"/>
      <c r="Z113" s="70"/>
      <c r="AA113" s="276"/>
      <c r="AB113" s="67"/>
      <c r="AC113" s="68"/>
      <c r="AD113" s="69"/>
      <c r="AE113" s="69" t="s">
        <v>302</v>
      </c>
      <c r="AF113" s="69"/>
      <c r="AG113" s="69"/>
      <c r="AH113" s="70"/>
    </row>
    <row r="114" spans="1:34" ht="28.5" customHeight="1">
      <c r="A114" s="304">
        <v>11</v>
      </c>
      <c r="B114" s="294">
        <f>B109+"００：３５"</f>
        <v>0.6388888888888891</v>
      </c>
      <c r="C114" s="274">
        <v>9</v>
      </c>
      <c r="D114" s="65" t="s">
        <v>315</v>
      </c>
      <c r="E114" s="205" t="s">
        <v>43</v>
      </c>
      <c r="F114" s="205"/>
      <c r="G114" s="205"/>
      <c r="H114" s="205"/>
      <c r="I114" s="205"/>
      <c r="J114" s="66" t="s">
        <v>318</v>
      </c>
      <c r="K114" s="252">
        <v>10</v>
      </c>
      <c r="L114" s="65" t="s">
        <v>319</v>
      </c>
      <c r="M114" s="205" t="s">
        <v>43</v>
      </c>
      <c r="N114" s="205"/>
      <c r="O114" s="205"/>
      <c r="P114" s="205"/>
      <c r="Q114" s="205"/>
      <c r="R114" s="66" t="s">
        <v>310</v>
      </c>
      <c r="S114" s="321"/>
      <c r="T114" s="159"/>
      <c r="U114" s="302"/>
      <c r="V114" s="302"/>
      <c r="W114" s="302"/>
      <c r="X114" s="302"/>
      <c r="Y114" s="302"/>
      <c r="Z114" s="160"/>
      <c r="AA114" s="256"/>
      <c r="AB114" s="159"/>
      <c r="AC114" s="302"/>
      <c r="AD114" s="302"/>
      <c r="AE114" s="302"/>
      <c r="AF114" s="302"/>
      <c r="AG114" s="302"/>
      <c r="AH114" s="160"/>
    </row>
    <row r="115" spans="1:34" ht="28.5" customHeight="1">
      <c r="A115" s="305"/>
      <c r="B115" s="295"/>
      <c r="C115" s="275"/>
      <c r="D115" s="206" t="s">
        <v>96</v>
      </c>
      <c r="E115" s="245">
        <f>IF(F115="","",SUM(F115:F116))</f>
        <v>0</v>
      </c>
      <c r="F115" s="14">
        <v>0</v>
      </c>
      <c r="G115" s="15" t="s">
        <v>3</v>
      </c>
      <c r="H115" s="14">
        <v>0</v>
      </c>
      <c r="I115" s="230">
        <f>IF(H115="","",SUM(H115:H116))</f>
        <v>0</v>
      </c>
      <c r="J115" s="272" t="s">
        <v>107</v>
      </c>
      <c r="K115" s="253"/>
      <c r="L115" s="206" t="s">
        <v>91</v>
      </c>
      <c r="M115" s="245">
        <f>IF(N115="","",SUM(N115:N116))</f>
        <v>0</v>
      </c>
      <c r="N115" s="14">
        <v>0</v>
      </c>
      <c r="O115" s="15" t="s">
        <v>3</v>
      </c>
      <c r="P115" s="14">
        <v>0</v>
      </c>
      <c r="Q115" s="230">
        <f>IF(P115="","",SUM(P115:P116))</f>
        <v>0</v>
      </c>
      <c r="R115" s="272" t="s">
        <v>101</v>
      </c>
      <c r="S115" s="322"/>
      <c r="T115" s="311"/>
      <c r="U115" s="290"/>
      <c r="V115" s="143"/>
      <c r="W115" s="144"/>
      <c r="X115" s="143"/>
      <c r="Y115" s="237"/>
      <c r="Z115" s="303"/>
      <c r="AA115" s="257"/>
      <c r="AB115" s="311"/>
      <c r="AC115" s="290"/>
      <c r="AD115" s="143"/>
      <c r="AE115" s="144"/>
      <c r="AF115" s="143"/>
      <c r="AG115" s="237"/>
      <c r="AH115" s="303"/>
    </row>
    <row r="116" spans="1:34" ht="28.5" customHeight="1">
      <c r="A116" s="305"/>
      <c r="B116" s="295"/>
      <c r="C116" s="275"/>
      <c r="D116" s="206"/>
      <c r="E116" s="245"/>
      <c r="F116" s="14">
        <v>0</v>
      </c>
      <c r="G116" s="15" t="s">
        <v>3</v>
      </c>
      <c r="H116" s="14">
        <v>0</v>
      </c>
      <c r="I116" s="230"/>
      <c r="J116" s="272"/>
      <c r="K116" s="253"/>
      <c r="L116" s="206"/>
      <c r="M116" s="245"/>
      <c r="N116" s="14">
        <v>0</v>
      </c>
      <c r="O116" s="15" t="s">
        <v>3</v>
      </c>
      <c r="P116" s="14">
        <v>0</v>
      </c>
      <c r="Q116" s="230"/>
      <c r="R116" s="272"/>
      <c r="S116" s="322"/>
      <c r="T116" s="311"/>
      <c r="U116" s="290"/>
      <c r="V116" s="143"/>
      <c r="W116" s="144"/>
      <c r="X116" s="143"/>
      <c r="Y116" s="237"/>
      <c r="Z116" s="303"/>
      <c r="AA116" s="257"/>
      <c r="AB116" s="311"/>
      <c r="AC116" s="290"/>
      <c r="AD116" s="143"/>
      <c r="AE116" s="144"/>
      <c r="AF116" s="143"/>
      <c r="AG116" s="237"/>
      <c r="AH116" s="303"/>
    </row>
    <row r="117" spans="1:34" ht="28.5" customHeight="1">
      <c r="A117" s="305"/>
      <c r="B117" s="295"/>
      <c r="C117" s="275"/>
      <c r="D117" s="54"/>
      <c r="E117" s="64">
        <v>1</v>
      </c>
      <c r="F117" s="14"/>
      <c r="G117" s="15" t="s">
        <v>27</v>
      </c>
      <c r="H117" s="14"/>
      <c r="I117" s="72">
        <v>0</v>
      </c>
      <c r="J117" s="53"/>
      <c r="K117" s="253"/>
      <c r="L117" s="54"/>
      <c r="M117" s="64">
        <v>0</v>
      </c>
      <c r="N117" s="14"/>
      <c r="O117" s="15" t="s">
        <v>27</v>
      </c>
      <c r="P117" s="14"/>
      <c r="Q117" s="72">
        <v>0</v>
      </c>
      <c r="R117" s="53"/>
      <c r="S117" s="322"/>
      <c r="T117" s="188"/>
      <c r="U117" s="161"/>
      <c r="V117" s="143"/>
      <c r="W117" s="144"/>
      <c r="X117" s="143"/>
      <c r="Y117" s="162"/>
      <c r="Z117" s="189"/>
      <c r="AA117" s="257"/>
      <c r="AB117" s="188"/>
      <c r="AC117" s="161"/>
      <c r="AD117" s="143"/>
      <c r="AE117" s="144"/>
      <c r="AF117" s="143"/>
      <c r="AG117" s="162"/>
      <c r="AH117" s="189"/>
    </row>
    <row r="118" spans="1:34" ht="28.5" customHeight="1">
      <c r="A118" s="306"/>
      <c r="B118" s="295">
        <f>B114+"００：３５"</f>
        <v>0.6631944444444446</v>
      </c>
      <c r="C118" s="276"/>
      <c r="D118" s="67"/>
      <c r="E118" s="68"/>
      <c r="F118" s="69"/>
      <c r="G118" s="69" t="s">
        <v>302</v>
      </c>
      <c r="H118" s="69"/>
      <c r="I118" s="69"/>
      <c r="J118" s="70"/>
      <c r="K118" s="297"/>
      <c r="L118" s="67"/>
      <c r="M118" s="68">
        <v>1</v>
      </c>
      <c r="N118" s="69"/>
      <c r="O118" s="69" t="s">
        <v>302</v>
      </c>
      <c r="P118" s="69"/>
      <c r="Q118" s="69">
        <v>2</v>
      </c>
      <c r="R118" s="70"/>
      <c r="S118" s="323"/>
      <c r="T118" s="165"/>
      <c r="U118" s="166"/>
      <c r="V118" s="164"/>
      <c r="W118" s="164"/>
      <c r="X118" s="164"/>
      <c r="Y118" s="164"/>
      <c r="Z118" s="167"/>
      <c r="AA118" s="269"/>
      <c r="AB118" s="165"/>
      <c r="AC118" s="166"/>
      <c r="AD118" s="164"/>
      <c r="AE118" s="164"/>
      <c r="AF118" s="164"/>
      <c r="AG118" s="164"/>
      <c r="AH118" s="167"/>
    </row>
    <row r="119" spans="1:34" ht="28.5" customHeight="1">
      <c r="A119" s="291">
        <v>12</v>
      </c>
      <c r="B119" s="294">
        <f>B114+"００：３５"</f>
        <v>0.6631944444444446</v>
      </c>
      <c r="C119" s="252" t="s">
        <v>168</v>
      </c>
      <c r="D119" s="65" t="s">
        <v>308</v>
      </c>
      <c r="E119" s="205" t="s">
        <v>261</v>
      </c>
      <c r="F119" s="205"/>
      <c r="G119" s="205"/>
      <c r="H119" s="205"/>
      <c r="I119" s="205"/>
      <c r="J119" s="158" t="s">
        <v>314</v>
      </c>
      <c r="K119" s="277" t="s">
        <v>264</v>
      </c>
      <c r="L119" s="128" t="s">
        <v>345</v>
      </c>
      <c r="M119" s="271" t="s">
        <v>262</v>
      </c>
      <c r="N119" s="271"/>
      <c r="O119" s="271"/>
      <c r="P119" s="271"/>
      <c r="Q119" s="271"/>
      <c r="R119" s="129" t="s">
        <v>346</v>
      </c>
      <c r="S119" s="299"/>
      <c r="T119" s="159"/>
      <c r="U119" s="302"/>
      <c r="V119" s="302"/>
      <c r="W119" s="302"/>
      <c r="X119" s="302"/>
      <c r="Y119" s="302"/>
      <c r="Z119" s="160"/>
      <c r="AA119" s="299"/>
      <c r="AB119" s="159"/>
      <c r="AC119" s="302"/>
      <c r="AD119" s="302"/>
      <c r="AE119" s="302"/>
      <c r="AF119" s="302"/>
      <c r="AG119" s="302"/>
      <c r="AH119" s="160"/>
    </row>
    <row r="120" spans="1:34" ht="28.5" customHeight="1">
      <c r="A120" s="292"/>
      <c r="B120" s="295"/>
      <c r="C120" s="253"/>
      <c r="D120" s="206" t="s">
        <v>98</v>
      </c>
      <c r="E120" s="245">
        <f>IF(F120="","",SUM(F120:F121))</f>
        <v>0</v>
      </c>
      <c r="F120" s="72">
        <v>0</v>
      </c>
      <c r="G120" s="79" t="s">
        <v>3</v>
      </c>
      <c r="H120" s="72">
        <v>0</v>
      </c>
      <c r="I120" s="230">
        <f>IF(H120="","",SUM(H120:H121))</f>
        <v>0</v>
      </c>
      <c r="J120" s="314" t="s">
        <v>109</v>
      </c>
      <c r="K120" s="278"/>
      <c r="L120" s="273" t="s">
        <v>118</v>
      </c>
      <c r="M120" s="270">
        <f>IF(N120="","",SUM(N120:N121))</f>
        <v>0</v>
      </c>
      <c r="N120" s="130">
        <v>0</v>
      </c>
      <c r="O120" s="131" t="s">
        <v>3</v>
      </c>
      <c r="P120" s="130">
        <v>0</v>
      </c>
      <c r="Q120" s="235">
        <f>IF(P120="","",SUM(P120:P121))</f>
        <v>1</v>
      </c>
      <c r="R120" s="280" t="s">
        <v>101</v>
      </c>
      <c r="S120" s="300"/>
      <c r="T120" s="310"/>
      <c r="U120" s="290"/>
      <c r="V120" s="143"/>
      <c r="W120" s="144" t="s">
        <v>3</v>
      </c>
      <c r="X120" s="143"/>
      <c r="Y120" s="237"/>
      <c r="Z120" s="303"/>
      <c r="AA120" s="300"/>
      <c r="AB120" s="311"/>
      <c r="AC120" s="290"/>
      <c r="AD120" s="162"/>
      <c r="AE120" s="163" t="s">
        <v>3</v>
      </c>
      <c r="AF120" s="162"/>
      <c r="AG120" s="237"/>
      <c r="AH120" s="303"/>
    </row>
    <row r="121" spans="1:34" ht="28.5" customHeight="1">
      <c r="A121" s="292"/>
      <c r="B121" s="295"/>
      <c r="C121" s="253"/>
      <c r="D121" s="206"/>
      <c r="E121" s="245"/>
      <c r="F121" s="72">
        <v>0</v>
      </c>
      <c r="G121" s="79" t="s">
        <v>3</v>
      </c>
      <c r="H121" s="72">
        <v>0</v>
      </c>
      <c r="I121" s="230"/>
      <c r="J121" s="314"/>
      <c r="K121" s="278"/>
      <c r="L121" s="273"/>
      <c r="M121" s="270"/>
      <c r="N121" s="130">
        <v>0</v>
      </c>
      <c r="O121" s="131" t="s">
        <v>3</v>
      </c>
      <c r="P121" s="130">
        <v>1</v>
      </c>
      <c r="Q121" s="235"/>
      <c r="R121" s="280"/>
      <c r="S121" s="300"/>
      <c r="T121" s="310"/>
      <c r="U121" s="290"/>
      <c r="V121" s="143"/>
      <c r="W121" s="144" t="s">
        <v>3</v>
      </c>
      <c r="X121" s="143"/>
      <c r="Y121" s="237"/>
      <c r="Z121" s="303"/>
      <c r="AA121" s="300"/>
      <c r="AB121" s="311"/>
      <c r="AC121" s="290"/>
      <c r="AD121" s="162"/>
      <c r="AE121" s="163" t="s">
        <v>3</v>
      </c>
      <c r="AF121" s="162"/>
      <c r="AG121" s="237"/>
      <c r="AH121" s="303"/>
    </row>
    <row r="122" spans="1:34" ht="28.5" customHeight="1">
      <c r="A122" s="293"/>
      <c r="B122" s="296">
        <f>B119+"００：３５"</f>
        <v>0.6875000000000002</v>
      </c>
      <c r="C122" s="297"/>
      <c r="D122" s="67"/>
      <c r="E122" s="68"/>
      <c r="F122" s="69"/>
      <c r="G122" s="69"/>
      <c r="H122" s="69"/>
      <c r="I122" s="69"/>
      <c r="J122" s="169"/>
      <c r="K122" s="279"/>
      <c r="L122" s="132"/>
      <c r="M122" s="133"/>
      <c r="N122" s="134"/>
      <c r="O122" s="134"/>
      <c r="P122" s="134"/>
      <c r="Q122" s="134"/>
      <c r="R122" s="135"/>
      <c r="S122" s="301"/>
      <c r="T122" s="165"/>
      <c r="U122" s="166"/>
      <c r="V122" s="164"/>
      <c r="W122" s="164"/>
      <c r="X122" s="164"/>
      <c r="Y122" s="164"/>
      <c r="Z122" s="167"/>
      <c r="AA122" s="301"/>
      <c r="AB122" s="165"/>
      <c r="AC122" s="166"/>
      <c r="AD122" s="164"/>
      <c r="AE122" s="164"/>
      <c r="AF122" s="164"/>
      <c r="AG122" s="164"/>
      <c r="AH122" s="167"/>
    </row>
    <row r="123" spans="1:34" ht="21">
      <c r="A123" s="176" t="s">
        <v>294</v>
      </c>
      <c r="B123" s="120"/>
      <c r="C123" s="182"/>
      <c r="D123" s="122"/>
      <c r="E123" s="104"/>
      <c r="F123" s="15"/>
      <c r="G123" s="15"/>
      <c r="H123" s="15"/>
      <c r="I123" s="5"/>
      <c r="J123" s="8"/>
      <c r="K123" s="16"/>
      <c r="L123" s="8"/>
      <c r="M123" s="9"/>
      <c r="N123" s="5"/>
      <c r="O123" s="5"/>
      <c r="P123" s="5"/>
      <c r="Q123" s="5"/>
      <c r="R123" s="8"/>
      <c r="S123" s="16"/>
      <c r="T123" s="8"/>
      <c r="U123" s="9"/>
      <c r="V123" s="5"/>
      <c r="W123" s="5"/>
      <c r="X123" s="5"/>
      <c r="Y123" s="5"/>
      <c r="Z123" s="8"/>
      <c r="AA123" s="16"/>
      <c r="AB123" s="8"/>
      <c r="AC123" s="9"/>
      <c r="AD123" s="5"/>
      <c r="AE123" s="5"/>
      <c r="AF123" s="5"/>
      <c r="AG123" s="5"/>
      <c r="AH123" s="8"/>
    </row>
    <row r="124" spans="1:34" ht="21">
      <c r="A124" s="6"/>
      <c r="B124" s="7"/>
      <c r="C124" s="16"/>
      <c r="D124" s="8"/>
      <c r="E124" s="9"/>
      <c r="F124" s="5"/>
      <c r="G124" s="5"/>
      <c r="H124" s="5"/>
      <c r="I124" s="5"/>
      <c r="J124" s="8"/>
      <c r="K124" s="16"/>
      <c r="L124" s="8"/>
      <c r="M124" s="9"/>
      <c r="N124" s="5"/>
      <c r="O124" s="5"/>
      <c r="P124" s="5"/>
      <c r="Q124" s="5"/>
      <c r="R124" s="8"/>
      <c r="S124" s="16"/>
      <c r="T124" s="8"/>
      <c r="U124" s="9"/>
      <c r="V124" s="5"/>
      <c r="W124" s="5"/>
      <c r="X124" s="5"/>
      <c r="Y124" s="5"/>
      <c r="Z124" s="8"/>
      <c r="AA124" s="16"/>
      <c r="AB124" s="8"/>
      <c r="AC124" s="9"/>
      <c r="AD124" s="5"/>
      <c r="AE124" s="5"/>
      <c r="AF124" s="5"/>
      <c r="AG124" s="5"/>
      <c r="AH124" s="8"/>
    </row>
    <row r="125" spans="1:34" ht="21">
      <c r="A125" s="6"/>
      <c r="B125" s="7"/>
      <c r="C125" s="16"/>
      <c r="D125" s="8"/>
      <c r="E125" s="9"/>
      <c r="F125" s="5"/>
      <c r="G125" s="5"/>
      <c r="H125" s="5"/>
      <c r="I125" s="5"/>
      <c r="J125" s="8"/>
      <c r="K125" s="16"/>
      <c r="L125" s="8"/>
      <c r="M125" s="9"/>
      <c r="N125" s="5"/>
      <c r="O125" s="5"/>
      <c r="P125" s="5"/>
      <c r="Q125" s="5"/>
      <c r="R125" s="8"/>
      <c r="S125" s="16"/>
      <c r="T125" s="8"/>
      <c r="U125" s="9"/>
      <c r="V125" s="5"/>
      <c r="W125" s="5"/>
      <c r="X125" s="5"/>
      <c r="Y125" s="5"/>
      <c r="Z125" s="8"/>
      <c r="AA125" s="16"/>
      <c r="AB125" s="8"/>
      <c r="AC125" s="9"/>
      <c r="AD125" s="5"/>
      <c r="AE125" s="5"/>
      <c r="AF125" s="5"/>
      <c r="AG125" s="5"/>
      <c r="AH125" s="8"/>
    </row>
    <row r="126" spans="1:34" ht="21">
      <c r="A126" s="6"/>
      <c r="B126" s="7"/>
      <c r="C126" s="16"/>
      <c r="D126" s="8"/>
      <c r="E126" s="9"/>
      <c r="F126" s="5"/>
      <c r="G126" s="5"/>
      <c r="H126" s="5"/>
      <c r="I126" s="5"/>
      <c r="J126" s="8"/>
      <c r="K126" s="16"/>
      <c r="L126" s="8"/>
      <c r="M126" s="9"/>
      <c r="N126" s="5"/>
      <c r="O126" s="5"/>
      <c r="P126" s="5"/>
      <c r="Q126" s="5"/>
      <c r="R126" s="8"/>
      <c r="S126" s="16"/>
      <c r="T126" s="8"/>
      <c r="U126" s="9"/>
      <c r="V126" s="5"/>
      <c r="W126" s="5"/>
      <c r="X126" s="5"/>
      <c r="Y126" s="5"/>
      <c r="Z126" s="8"/>
      <c r="AA126" s="16"/>
      <c r="AB126" s="8"/>
      <c r="AC126" s="9"/>
      <c r="AD126" s="5"/>
      <c r="AE126" s="5"/>
      <c r="AF126" s="5"/>
      <c r="AG126" s="5"/>
      <c r="AH126" s="8"/>
    </row>
    <row r="127" spans="1:34" ht="21">
      <c r="A127" s="6"/>
      <c r="B127" s="7"/>
      <c r="C127" s="16"/>
      <c r="D127" s="8"/>
      <c r="E127" s="9"/>
      <c r="F127" s="5"/>
      <c r="G127" s="5"/>
      <c r="H127" s="5"/>
      <c r="I127" s="5"/>
      <c r="J127" s="8"/>
      <c r="K127" s="16"/>
      <c r="L127" s="8"/>
      <c r="M127" s="9"/>
      <c r="N127" s="5"/>
      <c r="O127" s="5"/>
      <c r="P127" s="5"/>
      <c r="Q127" s="5"/>
      <c r="R127" s="8"/>
      <c r="S127" s="16"/>
      <c r="T127" s="8"/>
      <c r="U127" s="9"/>
      <c r="V127" s="5"/>
      <c r="W127" s="5"/>
      <c r="X127" s="5"/>
      <c r="Y127" s="5"/>
      <c r="Z127" s="8"/>
      <c r="AA127" s="16"/>
      <c r="AB127" s="8"/>
      <c r="AC127" s="9"/>
      <c r="AD127" s="5"/>
      <c r="AE127" s="5"/>
      <c r="AF127" s="5"/>
      <c r="AG127" s="5"/>
      <c r="AH127" s="8"/>
    </row>
    <row r="128" spans="1:34" ht="21">
      <c r="A128" s="6"/>
      <c r="B128" s="7"/>
      <c r="C128" s="16"/>
      <c r="D128" s="8"/>
      <c r="E128" s="9"/>
      <c r="F128" s="5"/>
      <c r="G128" s="5"/>
      <c r="H128" s="5"/>
      <c r="I128" s="5"/>
      <c r="J128" s="8"/>
      <c r="K128" s="16"/>
      <c r="L128" s="8"/>
      <c r="M128" s="9"/>
      <c r="N128" s="5"/>
      <c r="O128" s="5"/>
      <c r="P128" s="5"/>
      <c r="Q128" s="5"/>
      <c r="R128" s="8"/>
      <c r="S128" s="16"/>
      <c r="T128" s="8"/>
      <c r="U128" s="9"/>
      <c r="V128" s="5"/>
      <c r="W128" s="5"/>
      <c r="X128" s="5"/>
      <c r="Y128" s="5"/>
      <c r="Z128" s="8"/>
      <c r="AA128" s="16"/>
      <c r="AB128" s="8"/>
      <c r="AC128" s="9"/>
      <c r="AD128" s="5"/>
      <c r="AE128" s="5"/>
      <c r="AF128" s="5"/>
      <c r="AG128" s="5"/>
      <c r="AH128" s="8"/>
    </row>
    <row r="129" spans="1:34" ht="30">
      <c r="A129" s="298" t="s">
        <v>4</v>
      </c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</row>
    <row r="130" spans="1:34" ht="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2.75">
      <c r="A131" s="282" t="s">
        <v>61</v>
      </c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6.5" thickBot="1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12"/>
      <c r="M132" s="12"/>
      <c r="N132" s="12"/>
      <c r="O132" s="12"/>
      <c r="P132" s="12"/>
      <c r="Q132" s="12"/>
      <c r="R132" s="12"/>
      <c r="S132" s="17"/>
      <c r="T132" s="17"/>
      <c r="U132" s="17"/>
      <c r="V132" s="17"/>
      <c r="W132" s="17"/>
      <c r="X132" s="17"/>
      <c r="Y132" s="17"/>
      <c r="Z132" s="17"/>
      <c r="AA132" s="11"/>
      <c r="AB132" s="11"/>
      <c r="AC132" s="11"/>
      <c r="AD132" s="11"/>
      <c r="AE132" s="11"/>
      <c r="AF132" s="11"/>
      <c r="AG132" s="11"/>
      <c r="AH132" s="11"/>
    </row>
    <row r="133" spans="1:34" ht="38.25">
      <c r="A133" s="1" t="s">
        <v>0</v>
      </c>
      <c r="B133" s="2" t="s">
        <v>1</v>
      </c>
      <c r="C133" s="3" t="s">
        <v>2</v>
      </c>
      <c r="D133" s="284" t="s">
        <v>17</v>
      </c>
      <c r="E133" s="285"/>
      <c r="F133" s="285"/>
      <c r="G133" s="285"/>
      <c r="H133" s="285"/>
      <c r="I133" s="285"/>
      <c r="J133" s="286"/>
      <c r="K133" s="3" t="s">
        <v>2</v>
      </c>
      <c r="L133" s="287" t="s">
        <v>18</v>
      </c>
      <c r="M133" s="284"/>
      <c r="N133" s="284"/>
      <c r="O133" s="284"/>
      <c r="P133" s="284"/>
      <c r="Q133" s="284"/>
      <c r="R133" s="288"/>
      <c r="S133" s="18"/>
      <c r="T133" s="289"/>
      <c r="U133" s="289"/>
      <c r="V133" s="289"/>
      <c r="W133" s="289"/>
      <c r="X133" s="289"/>
      <c r="Y133" s="289"/>
      <c r="Z133" s="289"/>
      <c r="AA133" s="18"/>
      <c r="AB133" s="289"/>
      <c r="AC133" s="289"/>
      <c r="AD133" s="289"/>
      <c r="AE133" s="289"/>
      <c r="AF133" s="289"/>
      <c r="AG133" s="289"/>
      <c r="AH133" s="289"/>
    </row>
    <row r="134" spans="1:34" ht="33" customHeight="1">
      <c r="A134" s="261">
        <v>1</v>
      </c>
      <c r="B134" s="249">
        <v>0.375</v>
      </c>
      <c r="C134" s="274" t="s">
        <v>263</v>
      </c>
      <c r="D134" s="65" t="s">
        <v>314</v>
      </c>
      <c r="E134" s="205" t="s">
        <v>261</v>
      </c>
      <c r="F134" s="205"/>
      <c r="G134" s="205"/>
      <c r="H134" s="205"/>
      <c r="I134" s="205"/>
      <c r="J134" s="66" t="s">
        <v>315</v>
      </c>
      <c r="K134" s="277" t="s">
        <v>265</v>
      </c>
      <c r="L134" s="128" t="s">
        <v>346</v>
      </c>
      <c r="M134" s="271" t="s">
        <v>262</v>
      </c>
      <c r="N134" s="271"/>
      <c r="O134" s="271"/>
      <c r="P134" s="271"/>
      <c r="Q134" s="271"/>
      <c r="R134" s="129" t="s">
        <v>347</v>
      </c>
      <c r="S134" s="243"/>
      <c r="T134" s="13"/>
      <c r="U134" s="241"/>
      <c r="V134" s="241"/>
      <c r="W134" s="241"/>
      <c r="X134" s="241"/>
      <c r="Y134" s="241"/>
      <c r="Z134" s="13"/>
      <c r="AA134" s="240"/>
      <c r="AB134" s="13"/>
      <c r="AC134" s="241"/>
      <c r="AD134" s="241"/>
      <c r="AE134" s="241"/>
      <c r="AF134" s="241"/>
      <c r="AG134" s="241"/>
      <c r="AH134" s="13"/>
    </row>
    <row r="135" spans="1:34" ht="33" customHeight="1">
      <c r="A135" s="262"/>
      <c r="B135" s="250"/>
      <c r="C135" s="275"/>
      <c r="D135" s="206" t="s">
        <v>109</v>
      </c>
      <c r="E135" s="245">
        <f>IF(F135="","",SUM(F135:F136))</f>
      </c>
      <c r="F135" s="14"/>
      <c r="G135" s="15" t="s">
        <v>3</v>
      </c>
      <c r="H135" s="14"/>
      <c r="I135" s="230">
        <f>IF(H135="","",SUM(H135:H136))</f>
      </c>
      <c r="J135" s="272" t="s">
        <v>99</v>
      </c>
      <c r="K135" s="278"/>
      <c r="L135" s="273" t="s">
        <v>101</v>
      </c>
      <c r="M135" s="270">
        <f>IF(N135="","",SUM(N135:N136))</f>
      </c>
      <c r="N135" s="130"/>
      <c r="O135" s="131" t="s">
        <v>3</v>
      </c>
      <c r="P135" s="130"/>
      <c r="Q135" s="235">
        <f>IF(P135="","",SUM(P135:P136))</f>
      </c>
      <c r="R135" s="280" t="s">
        <v>393</v>
      </c>
      <c r="S135" s="243"/>
      <c r="T135" s="236"/>
      <c r="U135" s="241"/>
      <c r="V135" s="4"/>
      <c r="W135" s="5"/>
      <c r="X135" s="4"/>
      <c r="Y135" s="242"/>
      <c r="Z135" s="236"/>
      <c r="AA135" s="240"/>
      <c r="AB135" s="236"/>
      <c r="AC135" s="241"/>
      <c r="AD135" s="4"/>
      <c r="AE135" s="5"/>
      <c r="AF135" s="4"/>
      <c r="AG135" s="242"/>
      <c r="AH135" s="236"/>
    </row>
    <row r="136" spans="1:34" ht="33" customHeight="1">
      <c r="A136" s="262"/>
      <c r="B136" s="250"/>
      <c r="C136" s="275"/>
      <c r="D136" s="206"/>
      <c r="E136" s="245"/>
      <c r="F136" s="14"/>
      <c r="G136" s="15" t="s">
        <v>3</v>
      </c>
      <c r="H136" s="14"/>
      <c r="I136" s="230"/>
      <c r="J136" s="272"/>
      <c r="K136" s="278"/>
      <c r="L136" s="273"/>
      <c r="M136" s="270"/>
      <c r="N136" s="130"/>
      <c r="O136" s="131" t="s">
        <v>3</v>
      </c>
      <c r="P136" s="130"/>
      <c r="Q136" s="235"/>
      <c r="R136" s="280"/>
      <c r="S136" s="243"/>
      <c r="T136" s="236"/>
      <c r="U136" s="241"/>
      <c r="V136" s="4"/>
      <c r="W136" s="5"/>
      <c r="X136" s="4"/>
      <c r="Y136" s="242"/>
      <c r="Z136" s="236"/>
      <c r="AA136" s="240"/>
      <c r="AB136" s="236"/>
      <c r="AC136" s="241"/>
      <c r="AD136" s="4"/>
      <c r="AE136" s="5"/>
      <c r="AF136" s="4"/>
      <c r="AG136" s="242"/>
      <c r="AH136" s="236"/>
    </row>
    <row r="137" spans="1:34" ht="33" customHeight="1">
      <c r="A137" s="263"/>
      <c r="B137" s="264"/>
      <c r="C137" s="276"/>
      <c r="D137" s="67"/>
      <c r="E137" s="68"/>
      <c r="F137" s="69"/>
      <c r="G137" s="69"/>
      <c r="H137" s="69"/>
      <c r="I137" s="69"/>
      <c r="J137" s="70"/>
      <c r="K137" s="279"/>
      <c r="L137" s="132"/>
      <c r="M137" s="133"/>
      <c r="N137" s="134"/>
      <c r="O137" s="134"/>
      <c r="P137" s="134"/>
      <c r="Q137" s="134"/>
      <c r="R137" s="135"/>
      <c r="S137" s="243"/>
      <c r="T137" s="8"/>
      <c r="U137" s="9"/>
      <c r="V137" s="5"/>
      <c r="W137" s="5"/>
      <c r="X137" s="5"/>
      <c r="Y137" s="5"/>
      <c r="Z137" s="8"/>
      <c r="AA137" s="240"/>
      <c r="AB137" s="8"/>
      <c r="AC137" s="9"/>
      <c r="AD137" s="5"/>
      <c r="AE137" s="5"/>
      <c r="AF137" s="5"/>
      <c r="AG137" s="5"/>
      <c r="AH137" s="8"/>
    </row>
    <row r="138" spans="1:34" ht="33" customHeight="1">
      <c r="A138" s="261">
        <v>2</v>
      </c>
      <c r="B138" s="249">
        <f>B134+"００：３０"</f>
        <v>0.3958333333333333</v>
      </c>
      <c r="C138" s="265" t="s">
        <v>36</v>
      </c>
      <c r="D138" s="128" t="s">
        <v>348</v>
      </c>
      <c r="E138" s="271" t="s">
        <v>44</v>
      </c>
      <c r="F138" s="271"/>
      <c r="G138" s="271"/>
      <c r="H138" s="271"/>
      <c r="I138" s="271"/>
      <c r="J138" s="129" t="s">
        <v>349</v>
      </c>
      <c r="K138" s="265" t="s">
        <v>37</v>
      </c>
      <c r="L138" s="128" t="s">
        <v>350</v>
      </c>
      <c r="M138" s="271" t="s">
        <v>44</v>
      </c>
      <c r="N138" s="271"/>
      <c r="O138" s="271"/>
      <c r="P138" s="271"/>
      <c r="Q138" s="271"/>
      <c r="R138" s="129" t="s">
        <v>351</v>
      </c>
      <c r="S138" s="243"/>
      <c r="T138" s="13"/>
      <c r="U138" s="83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3"/>
    </row>
    <row r="139" spans="1:34" ht="33" customHeight="1">
      <c r="A139" s="262"/>
      <c r="B139" s="250"/>
      <c r="C139" s="266"/>
      <c r="D139" s="273" t="s">
        <v>119</v>
      </c>
      <c r="E139" s="270">
        <f>IF(F139="","",SUM(F139:F140))</f>
      </c>
      <c r="F139" s="130"/>
      <c r="G139" s="131" t="s">
        <v>3</v>
      </c>
      <c r="H139" s="130"/>
      <c r="I139" s="235">
        <f>IF(H139="","",SUM(H139:H140))</f>
      </c>
      <c r="J139" s="280" t="s">
        <v>98</v>
      </c>
      <c r="K139" s="266"/>
      <c r="L139" s="273" t="s">
        <v>84</v>
      </c>
      <c r="M139" s="270">
        <f>IF(N139="","",SUM(N139:N140))</f>
      </c>
      <c r="N139" s="130"/>
      <c r="O139" s="131" t="s">
        <v>3</v>
      </c>
      <c r="P139" s="130"/>
      <c r="Q139" s="235">
        <f>IF(P139="","",SUM(P139:P140))</f>
      </c>
      <c r="R139" s="281" t="s">
        <v>366</v>
      </c>
      <c r="S139" s="243"/>
      <c r="T139" s="236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236"/>
    </row>
    <row r="140" spans="1:34" ht="33" customHeight="1">
      <c r="A140" s="262"/>
      <c r="B140" s="250"/>
      <c r="C140" s="266"/>
      <c r="D140" s="273"/>
      <c r="E140" s="270"/>
      <c r="F140" s="130"/>
      <c r="G140" s="131" t="s">
        <v>3</v>
      </c>
      <c r="H140" s="130"/>
      <c r="I140" s="235"/>
      <c r="J140" s="280"/>
      <c r="K140" s="266"/>
      <c r="L140" s="273"/>
      <c r="M140" s="270"/>
      <c r="N140" s="130"/>
      <c r="O140" s="131" t="s">
        <v>3</v>
      </c>
      <c r="P140" s="130"/>
      <c r="Q140" s="235"/>
      <c r="R140" s="280"/>
      <c r="S140" s="243"/>
      <c r="T140" s="236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236"/>
    </row>
    <row r="141" spans="1:34" ht="33" customHeight="1">
      <c r="A141" s="262"/>
      <c r="B141" s="250"/>
      <c r="C141" s="266"/>
      <c r="D141" s="138"/>
      <c r="E141" s="168"/>
      <c r="F141" s="131"/>
      <c r="G141" s="131" t="str">
        <f>IF(SUM(F139:F140)=SUM(H139:H140),"EX","")</f>
        <v>EX</v>
      </c>
      <c r="H141" s="131"/>
      <c r="I141" s="131"/>
      <c r="J141" s="140"/>
      <c r="K141" s="266"/>
      <c r="L141" s="138"/>
      <c r="M141" s="168"/>
      <c r="N141" s="131"/>
      <c r="O141" s="131" t="str">
        <f>IF(SUM(N139:N140)=SUM(P139:P140),"EX","")</f>
        <v>EX</v>
      </c>
      <c r="P141" s="131"/>
      <c r="Q141" s="131"/>
      <c r="R141" s="140"/>
      <c r="S141" s="243"/>
      <c r="T141" s="81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1"/>
    </row>
    <row r="142" spans="1:34" ht="33" customHeight="1">
      <c r="A142" s="263"/>
      <c r="B142" s="264"/>
      <c r="C142" s="267"/>
      <c r="D142" s="138"/>
      <c r="E142" s="168"/>
      <c r="F142" s="131"/>
      <c r="G142" s="131" t="s">
        <v>302</v>
      </c>
      <c r="H142" s="131"/>
      <c r="I142" s="131"/>
      <c r="J142" s="140"/>
      <c r="K142" s="267"/>
      <c r="L142" s="138"/>
      <c r="M142" s="168"/>
      <c r="N142" s="131"/>
      <c r="O142" s="131" t="s">
        <v>302</v>
      </c>
      <c r="P142" s="131"/>
      <c r="Q142" s="131"/>
      <c r="R142" s="140"/>
      <c r="S142" s="243"/>
      <c r="T142" s="8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"/>
    </row>
    <row r="143" spans="1:34" ht="33" customHeight="1">
      <c r="A143" s="261">
        <v>3</v>
      </c>
      <c r="B143" s="249">
        <f>B138+"００：３０"</f>
        <v>0.41666666666666663</v>
      </c>
      <c r="C143" s="252">
        <v>11</v>
      </c>
      <c r="D143" s="65" t="s">
        <v>352</v>
      </c>
      <c r="E143" s="205" t="s">
        <v>45</v>
      </c>
      <c r="F143" s="205"/>
      <c r="G143" s="205"/>
      <c r="H143" s="205"/>
      <c r="I143" s="205"/>
      <c r="J143" s="66" t="s">
        <v>353</v>
      </c>
      <c r="K143" s="252">
        <v>12</v>
      </c>
      <c r="L143" s="65" t="s">
        <v>354</v>
      </c>
      <c r="M143" s="205" t="s">
        <v>45</v>
      </c>
      <c r="N143" s="205"/>
      <c r="O143" s="205"/>
      <c r="P143" s="205"/>
      <c r="Q143" s="205"/>
      <c r="R143" s="66" t="s">
        <v>355</v>
      </c>
      <c r="S143" s="243"/>
      <c r="T143" s="13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13"/>
    </row>
    <row r="144" spans="1:34" ht="33" customHeight="1">
      <c r="A144" s="262"/>
      <c r="B144" s="250"/>
      <c r="C144" s="253"/>
      <c r="D144" s="206" t="s">
        <v>110</v>
      </c>
      <c r="E144" s="245">
        <f>IF(F144="","",SUM(F144:F145))</f>
      </c>
      <c r="F144" s="14"/>
      <c r="G144" s="15" t="s">
        <v>3</v>
      </c>
      <c r="H144" s="14"/>
      <c r="I144" s="230">
        <f>IF(H144="","",SUM(H144:H145))</f>
      </c>
      <c r="J144" s="272" t="s">
        <v>361</v>
      </c>
      <c r="K144" s="253"/>
      <c r="L144" s="206" t="s">
        <v>96</v>
      </c>
      <c r="M144" s="245">
        <f>IF(N144="","",SUM(N144:N145))</f>
      </c>
      <c r="N144" s="14"/>
      <c r="O144" s="15" t="s">
        <v>3</v>
      </c>
      <c r="P144" s="14"/>
      <c r="Q144" s="230">
        <f>IF(P144="","",SUM(P144:P145))</f>
      </c>
      <c r="R144" s="272" t="s">
        <v>101</v>
      </c>
      <c r="S144" s="243"/>
      <c r="T144" s="236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236"/>
    </row>
    <row r="145" spans="1:34" ht="33" customHeight="1">
      <c r="A145" s="262"/>
      <c r="B145" s="250"/>
      <c r="C145" s="253"/>
      <c r="D145" s="206"/>
      <c r="E145" s="245"/>
      <c r="F145" s="14"/>
      <c r="G145" s="15" t="s">
        <v>3</v>
      </c>
      <c r="H145" s="14"/>
      <c r="I145" s="230"/>
      <c r="J145" s="272"/>
      <c r="K145" s="253"/>
      <c r="L145" s="206"/>
      <c r="M145" s="245"/>
      <c r="N145" s="14"/>
      <c r="O145" s="15" t="s">
        <v>3</v>
      </c>
      <c r="P145" s="14"/>
      <c r="Q145" s="230"/>
      <c r="R145" s="272"/>
      <c r="S145" s="243"/>
      <c r="T145" s="236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236"/>
    </row>
    <row r="146" spans="1:34" ht="33" customHeight="1">
      <c r="A146" s="262"/>
      <c r="B146" s="250"/>
      <c r="C146" s="253"/>
      <c r="D146" s="54"/>
      <c r="E146" s="64"/>
      <c r="F146" s="14"/>
      <c r="G146" s="15" t="str">
        <f>IF(SUM(F144:F145)=SUM(H144:H145),"EX","")</f>
        <v>EX</v>
      </c>
      <c r="H146" s="14"/>
      <c r="I146" s="72"/>
      <c r="J146" s="53"/>
      <c r="K146" s="253"/>
      <c r="L146" s="54"/>
      <c r="M146" s="64"/>
      <c r="N146" s="14"/>
      <c r="O146" s="15" t="str">
        <f>IF(SUM(N144:N145)=SUM(P144:P145),"EX","")</f>
        <v>EX</v>
      </c>
      <c r="P146" s="14"/>
      <c r="Q146" s="72"/>
      <c r="R146" s="53"/>
      <c r="S146" s="170"/>
      <c r="T146" s="81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1"/>
    </row>
    <row r="147" spans="1:34" ht="33" customHeight="1">
      <c r="A147" s="263"/>
      <c r="B147" s="264"/>
      <c r="C147" s="253"/>
      <c r="D147" s="67"/>
      <c r="E147" s="68"/>
      <c r="F147" s="69"/>
      <c r="G147" s="69" t="s">
        <v>302</v>
      </c>
      <c r="H147" s="69"/>
      <c r="I147" s="69"/>
      <c r="J147" s="70"/>
      <c r="K147" s="253"/>
      <c r="L147" s="67"/>
      <c r="M147" s="68"/>
      <c r="N147" s="69"/>
      <c r="O147" s="69" t="s">
        <v>302</v>
      </c>
      <c r="P147" s="69"/>
      <c r="Q147" s="69"/>
      <c r="R147" s="70"/>
      <c r="S147" s="16"/>
      <c r="T147" s="8"/>
      <c r="U147" s="9"/>
      <c r="V147" s="5"/>
      <c r="W147" s="5"/>
      <c r="X147" s="5"/>
      <c r="Y147" s="5"/>
      <c r="Z147" s="8"/>
      <c r="AA147" s="16"/>
      <c r="AB147" s="8"/>
      <c r="AC147" s="9"/>
      <c r="AD147" s="5"/>
      <c r="AE147" s="5"/>
      <c r="AF147" s="5"/>
      <c r="AG147" s="5"/>
      <c r="AH147" s="8"/>
    </row>
    <row r="148" spans="1:18" ht="33" customHeight="1">
      <c r="A148" s="261">
        <v>4</v>
      </c>
      <c r="B148" s="249">
        <f>B143+"００：３０"</f>
        <v>0.43749999999999994</v>
      </c>
      <c r="C148" s="274" t="s">
        <v>234</v>
      </c>
      <c r="D148" s="65" t="s">
        <v>308</v>
      </c>
      <c r="E148" s="205" t="s">
        <v>261</v>
      </c>
      <c r="F148" s="205"/>
      <c r="G148" s="205"/>
      <c r="H148" s="205"/>
      <c r="I148" s="205"/>
      <c r="J148" s="66" t="s">
        <v>315</v>
      </c>
      <c r="K148" s="277" t="s">
        <v>266</v>
      </c>
      <c r="L148" s="128" t="s">
        <v>345</v>
      </c>
      <c r="M148" s="271" t="s">
        <v>262</v>
      </c>
      <c r="N148" s="271"/>
      <c r="O148" s="271"/>
      <c r="P148" s="271"/>
      <c r="Q148" s="271"/>
      <c r="R148" s="129" t="s">
        <v>347</v>
      </c>
    </row>
    <row r="149" spans="1:18" ht="33" customHeight="1">
      <c r="A149" s="262"/>
      <c r="B149" s="250"/>
      <c r="C149" s="275"/>
      <c r="D149" s="206" t="s">
        <v>98</v>
      </c>
      <c r="E149" s="245">
        <f>IF(F149="","",SUM(F149:F150))</f>
      </c>
      <c r="F149" s="14"/>
      <c r="G149" s="15" t="s">
        <v>3</v>
      </c>
      <c r="H149" s="14"/>
      <c r="I149" s="230">
        <f>IF(H149="","",SUM(H149:H150))</f>
      </c>
      <c r="J149" s="272" t="s">
        <v>99</v>
      </c>
      <c r="K149" s="278"/>
      <c r="L149" s="273" t="s">
        <v>118</v>
      </c>
      <c r="M149" s="270">
        <f>IF(N149="","",SUM(N149:N150))</f>
      </c>
      <c r="N149" s="130"/>
      <c r="O149" s="131" t="s">
        <v>3</v>
      </c>
      <c r="P149" s="130"/>
      <c r="Q149" s="235">
        <f>IF(P149="","",SUM(P149:P150))</f>
      </c>
      <c r="R149" s="280" t="s">
        <v>394</v>
      </c>
    </row>
    <row r="150" spans="1:18" ht="33" customHeight="1">
      <c r="A150" s="262"/>
      <c r="B150" s="250"/>
      <c r="C150" s="275"/>
      <c r="D150" s="206"/>
      <c r="E150" s="245"/>
      <c r="F150" s="14"/>
      <c r="G150" s="15" t="s">
        <v>3</v>
      </c>
      <c r="H150" s="14"/>
      <c r="I150" s="230"/>
      <c r="J150" s="272"/>
      <c r="K150" s="278"/>
      <c r="L150" s="273"/>
      <c r="M150" s="270"/>
      <c r="N150" s="130"/>
      <c r="O150" s="131" t="s">
        <v>3</v>
      </c>
      <c r="P150" s="130"/>
      <c r="Q150" s="235"/>
      <c r="R150" s="280"/>
    </row>
    <row r="151" spans="1:18" ht="33" customHeight="1">
      <c r="A151" s="263"/>
      <c r="B151" s="264"/>
      <c r="C151" s="276"/>
      <c r="D151" s="71"/>
      <c r="E151" s="106"/>
      <c r="F151" s="15"/>
      <c r="G151" s="69"/>
      <c r="H151" s="15"/>
      <c r="I151" s="15"/>
      <c r="J151" s="105"/>
      <c r="K151" s="279"/>
      <c r="L151" s="138"/>
      <c r="M151" s="139"/>
      <c r="N151" s="131"/>
      <c r="O151" s="134"/>
      <c r="P151" s="131"/>
      <c r="Q151" s="131"/>
      <c r="R151" s="140"/>
    </row>
    <row r="152" spans="1:34" ht="33" customHeight="1">
      <c r="A152" s="261">
        <v>5</v>
      </c>
      <c r="B152" s="249">
        <f>B148+"００：３０"</f>
        <v>0.45833333333333326</v>
      </c>
      <c r="C152" s="265" t="s">
        <v>267</v>
      </c>
      <c r="D152" s="149" t="s">
        <v>356</v>
      </c>
      <c r="E152" s="268" t="s">
        <v>46</v>
      </c>
      <c r="F152" s="268"/>
      <c r="G152" s="268"/>
      <c r="H152" s="268"/>
      <c r="I152" s="268"/>
      <c r="J152" s="150" t="s">
        <v>357</v>
      </c>
      <c r="K152" s="256"/>
      <c r="L152" s="141"/>
      <c r="M152" s="227"/>
      <c r="N152" s="227"/>
      <c r="O152" s="227"/>
      <c r="P152" s="227"/>
      <c r="Q152" s="227"/>
      <c r="R152" s="142"/>
      <c r="S152" s="243"/>
      <c r="T152" s="13"/>
      <c r="U152" s="241"/>
      <c r="V152" s="241"/>
      <c r="W152" s="241"/>
      <c r="X152" s="241"/>
      <c r="Y152" s="241"/>
      <c r="Z152" s="13"/>
      <c r="AA152" s="240"/>
      <c r="AB152" s="13"/>
      <c r="AC152" s="241"/>
      <c r="AD152" s="241"/>
      <c r="AE152" s="241"/>
      <c r="AF152" s="241"/>
      <c r="AG152" s="241"/>
      <c r="AH152" s="13"/>
    </row>
    <row r="153" spans="1:34" ht="33" customHeight="1">
      <c r="A153" s="262"/>
      <c r="B153" s="250"/>
      <c r="C153" s="266"/>
      <c r="D153" s="233"/>
      <c r="E153" s="234">
        <f>IF(F153="","",SUM(F153:F154))</f>
      </c>
      <c r="F153" s="130"/>
      <c r="G153" s="131" t="s">
        <v>3</v>
      </c>
      <c r="H153" s="130"/>
      <c r="I153" s="235">
        <f>IF(H153="","",SUM(H153:H154))</f>
      </c>
      <c r="J153" s="259"/>
      <c r="K153" s="257"/>
      <c r="L153" s="260"/>
      <c r="M153" s="231">
        <f>IF(N153="","",SUM(N153:N155))</f>
      </c>
      <c r="N153" s="143"/>
      <c r="O153" s="144" t="s">
        <v>3</v>
      </c>
      <c r="P153" s="143"/>
      <c r="Q153" s="237">
        <f>IF(P153="","",SUM(P153:P155))</f>
      </c>
      <c r="R153" s="208"/>
      <c r="S153" s="243"/>
      <c r="T153" s="236"/>
      <c r="U153" s="241"/>
      <c r="V153" s="4"/>
      <c r="W153" s="5"/>
      <c r="X153" s="4"/>
      <c r="Y153" s="242"/>
      <c r="Z153" s="236"/>
      <c r="AA153" s="240"/>
      <c r="AB153" s="236"/>
      <c r="AC153" s="241"/>
      <c r="AD153" s="4"/>
      <c r="AE153" s="5"/>
      <c r="AF153" s="4"/>
      <c r="AG153" s="242"/>
      <c r="AH153" s="236"/>
    </row>
    <row r="154" spans="1:34" ht="33" customHeight="1">
      <c r="A154" s="262"/>
      <c r="B154" s="250"/>
      <c r="C154" s="266"/>
      <c r="D154" s="233"/>
      <c r="E154" s="234"/>
      <c r="F154" s="130"/>
      <c r="G154" s="131" t="s">
        <v>3</v>
      </c>
      <c r="H154" s="130"/>
      <c r="I154" s="235"/>
      <c r="J154" s="259"/>
      <c r="K154" s="257"/>
      <c r="L154" s="260"/>
      <c r="M154" s="231"/>
      <c r="N154" s="143"/>
      <c r="O154" s="144" t="s">
        <v>3</v>
      </c>
      <c r="P154" s="143"/>
      <c r="Q154" s="237"/>
      <c r="R154" s="208"/>
      <c r="S154" s="243"/>
      <c r="T154" s="236"/>
      <c r="U154" s="241"/>
      <c r="V154" s="4"/>
      <c r="W154" s="5"/>
      <c r="X154" s="4"/>
      <c r="Y154" s="242"/>
      <c r="Z154" s="236"/>
      <c r="AA154" s="240"/>
      <c r="AB154" s="236"/>
      <c r="AC154" s="241"/>
      <c r="AD154" s="4"/>
      <c r="AE154" s="5"/>
      <c r="AF154" s="4"/>
      <c r="AG154" s="242"/>
      <c r="AH154" s="236"/>
    </row>
    <row r="155" spans="1:34" ht="33" customHeight="1">
      <c r="A155" s="262"/>
      <c r="B155" s="250"/>
      <c r="C155" s="266"/>
      <c r="D155" s="151"/>
      <c r="E155" s="131"/>
      <c r="F155" s="131"/>
      <c r="G155" s="131" t="str">
        <f>IF(SUM(F153:F154)=SUM(H153:H154),"EX","")</f>
        <v>EX</v>
      </c>
      <c r="H155" s="131"/>
      <c r="I155" s="131"/>
      <c r="J155" s="152"/>
      <c r="K155" s="257"/>
      <c r="L155" s="145"/>
      <c r="M155" s="144"/>
      <c r="N155" s="144"/>
      <c r="O155" s="144"/>
      <c r="P155" s="144"/>
      <c r="Q155" s="144"/>
      <c r="R155" s="146"/>
      <c r="S155" s="243"/>
      <c r="T155" s="8"/>
      <c r="U155" s="9"/>
      <c r="V155" s="5"/>
      <c r="W155" s="5"/>
      <c r="X155" s="5"/>
      <c r="Y155" s="5"/>
      <c r="Z155" s="8"/>
      <c r="AA155" s="240"/>
      <c r="AB155" s="8"/>
      <c r="AC155" s="9"/>
      <c r="AD155" s="5"/>
      <c r="AE155" s="5"/>
      <c r="AF155" s="5"/>
      <c r="AG155" s="5"/>
      <c r="AH155" s="8"/>
    </row>
    <row r="156" spans="1:34" ht="33" customHeight="1">
      <c r="A156" s="263"/>
      <c r="B156" s="264"/>
      <c r="C156" s="267"/>
      <c r="D156" s="151"/>
      <c r="E156" s="131"/>
      <c r="F156" s="131"/>
      <c r="G156" s="131" t="s">
        <v>302</v>
      </c>
      <c r="H156" s="131"/>
      <c r="I156" s="131"/>
      <c r="J156" s="152"/>
      <c r="K156" s="269"/>
      <c r="L156" s="145"/>
      <c r="M156" s="144"/>
      <c r="N156" s="144"/>
      <c r="O156" s="144"/>
      <c r="P156" s="144"/>
      <c r="Q156" s="144"/>
      <c r="R156" s="146"/>
      <c r="S156" s="16"/>
      <c r="T156" s="8"/>
      <c r="U156" s="9"/>
      <c r="V156" s="5"/>
      <c r="W156" s="5"/>
      <c r="X156" s="5"/>
      <c r="Y156" s="5"/>
      <c r="Z156" s="8"/>
      <c r="AA156" s="16"/>
      <c r="AB156" s="8"/>
      <c r="AC156" s="9"/>
      <c r="AD156" s="5"/>
      <c r="AE156" s="5"/>
      <c r="AF156" s="5"/>
      <c r="AG156" s="5"/>
      <c r="AH156" s="8"/>
    </row>
    <row r="157" spans="1:34" ht="33" customHeight="1">
      <c r="A157" s="246">
        <v>6</v>
      </c>
      <c r="B157" s="249">
        <f>B152+"００：３０"</f>
        <v>0.4791666666666666</v>
      </c>
      <c r="C157" s="252">
        <v>13</v>
      </c>
      <c r="D157" s="107" t="s">
        <v>358</v>
      </c>
      <c r="E157" s="255" t="s">
        <v>47</v>
      </c>
      <c r="F157" s="255"/>
      <c r="G157" s="255"/>
      <c r="H157" s="255"/>
      <c r="I157" s="255"/>
      <c r="J157" s="108" t="s">
        <v>359</v>
      </c>
      <c r="K157" s="256"/>
      <c r="L157" s="147"/>
      <c r="M157" s="227"/>
      <c r="N157" s="227"/>
      <c r="O157" s="227"/>
      <c r="P157" s="227"/>
      <c r="Q157" s="227"/>
      <c r="R157" s="142"/>
      <c r="S157" s="243"/>
      <c r="T157" s="13"/>
      <c r="U157" s="241"/>
      <c r="V157" s="241"/>
      <c r="W157" s="241"/>
      <c r="X157" s="241"/>
      <c r="Y157" s="241"/>
      <c r="Z157" s="13"/>
      <c r="AA157" s="240"/>
      <c r="AB157" s="13"/>
      <c r="AC157" s="241"/>
      <c r="AD157" s="241"/>
      <c r="AE157" s="241"/>
      <c r="AF157" s="241"/>
      <c r="AG157" s="241"/>
      <c r="AH157" s="13"/>
    </row>
    <row r="158" spans="1:34" ht="33" customHeight="1">
      <c r="A158" s="247"/>
      <c r="B158" s="250"/>
      <c r="C158" s="253"/>
      <c r="D158" s="228"/>
      <c r="E158" s="229">
        <f>IF(F158="","",SUM(F158:F159))</f>
      </c>
      <c r="F158" s="14"/>
      <c r="G158" s="15" t="s">
        <v>3</v>
      </c>
      <c r="H158" s="14"/>
      <c r="I158" s="230">
        <f>IF(H158="","",SUM(H158:H159))</f>
      </c>
      <c r="J158" s="238"/>
      <c r="K158" s="257"/>
      <c r="L158" s="239"/>
      <c r="M158" s="231">
        <f>IF(N158="","",SUM(N158:N159))</f>
      </c>
      <c r="N158" s="143"/>
      <c r="O158" s="144" t="s">
        <v>3</v>
      </c>
      <c r="P158" s="143"/>
      <c r="Q158" s="237">
        <f>IF(P158="","",SUM(P158:P159))</f>
      </c>
      <c r="R158" s="208"/>
      <c r="S158" s="243"/>
      <c r="T158" s="236"/>
      <c r="U158" s="241"/>
      <c r="V158" s="4"/>
      <c r="W158" s="5"/>
      <c r="X158" s="4"/>
      <c r="Y158" s="242"/>
      <c r="Z158" s="236"/>
      <c r="AA158" s="240"/>
      <c r="AB158" s="236"/>
      <c r="AC158" s="241"/>
      <c r="AD158" s="4"/>
      <c r="AE158" s="5"/>
      <c r="AF158" s="4"/>
      <c r="AG158" s="242"/>
      <c r="AH158" s="236"/>
    </row>
    <row r="159" spans="1:34" ht="33" customHeight="1">
      <c r="A159" s="247"/>
      <c r="B159" s="250"/>
      <c r="C159" s="253"/>
      <c r="D159" s="228"/>
      <c r="E159" s="229"/>
      <c r="F159" s="14"/>
      <c r="G159" s="15" t="s">
        <v>3</v>
      </c>
      <c r="H159" s="14"/>
      <c r="I159" s="230"/>
      <c r="J159" s="238"/>
      <c r="K159" s="257"/>
      <c r="L159" s="239"/>
      <c r="M159" s="231"/>
      <c r="N159" s="143"/>
      <c r="O159" s="144" t="s">
        <v>3</v>
      </c>
      <c r="P159" s="143"/>
      <c r="Q159" s="237"/>
      <c r="R159" s="208"/>
      <c r="S159" s="243"/>
      <c r="T159" s="236"/>
      <c r="U159" s="241"/>
      <c r="V159" s="4"/>
      <c r="W159" s="5"/>
      <c r="X159" s="4"/>
      <c r="Y159" s="242"/>
      <c r="Z159" s="236"/>
      <c r="AA159" s="240"/>
      <c r="AB159" s="236"/>
      <c r="AC159" s="241"/>
      <c r="AD159" s="4"/>
      <c r="AE159" s="5"/>
      <c r="AF159" s="4"/>
      <c r="AG159" s="242"/>
      <c r="AH159" s="236"/>
    </row>
    <row r="160" spans="1:34" ht="33" customHeight="1">
      <c r="A160" s="247"/>
      <c r="B160" s="250"/>
      <c r="C160" s="253"/>
      <c r="D160" s="19"/>
      <c r="E160" s="109"/>
      <c r="F160" s="15"/>
      <c r="G160" s="15" t="str">
        <f>IF(SUM(F158:F159)=SUM(H158:H159),"EX","")</f>
        <v>EX</v>
      </c>
      <c r="H160" s="15"/>
      <c r="I160" s="15"/>
      <c r="J160" s="20"/>
      <c r="K160" s="257"/>
      <c r="L160" s="148"/>
      <c r="M160" s="144"/>
      <c r="N160" s="144"/>
      <c r="O160" s="144"/>
      <c r="P160" s="144"/>
      <c r="Q160" s="144"/>
      <c r="R160" s="146"/>
      <c r="S160" s="243"/>
      <c r="T160" s="8"/>
      <c r="U160" s="9"/>
      <c r="V160" s="5"/>
      <c r="W160" s="5"/>
      <c r="X160" s="5"/>
      <c r="Y160" s="5"/>
      <c r="Z160" s="8"/>
      <c r="AA160" s="240"/>
      <c r="AB160" s="8"/>
      <c r="AC160" s="9"/>
      <c r="AD160" s="5"/>
      <c r="AE160" s="5"/>
      <c r="AF160" s="5"/>
      <c r="AG160" s="5"/>
      <c r="AH160" s="8"/>
    </row>
    <row r="161" spans="1:34" ht="33" customHeight="1" thickBot="1">
      <c r="A161" s="248"/>
      <c r="B161" s="251"/>
      <c r="C161" s="254"/>
      <c r="D161" s="110"/>
      <c r="E161" s="109"/>
      <c r="F161" s="15"/>
      <c r="G161" s="69" t="s">
        <v>302</v>
      </c>
      <c r="H161" s="15"/>
      <c r="I161" s="15"/>
      <c r="J161" s="20"/>
      <c r="K161" s="258"/>
      <c r="L161" s="148"/>
      <c r="M161" s="144"/>
      <c r="N161" s="144"/>
      <c r="O161" s="144"/>
      <c r="P161" s="144"/>
      <c r="Q161" s="144"/>
      <c r="R161" s="146"/>
      <c r="S161" s="16"/>
      <c r="T161" s="8"/>
      <c r="U161" s="9"/>
      <c r="V161" s="5"/>
      <c r="W161" s="5"/>
      <c r="X161" s="5"/>
      <c r="Y161" s="5"/>
      <c r="Z161" s="8"/>
      <c r="AA161" s="16"/>
      <c r="AB161" s="8"/>
      <c r="AC161" s="9"/>
      <c r="AD161" s="5"/>
      <c r="AE161" s="5"/>
      <c r="AF161" s="5"/>
      <c r="AG161" s="5"/>
      <c r="AH161" s="8"/>
    </row>
    <row r="162" spans="1:34" ht="27.75">
      <c r="A162" s="210"/>
      <c r="B162" s="213">
        <v>0.5104166666666666</v>
      </c>
      <c r="C162" s="216" t="s">
        <v>11</v>
      </c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8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27.75">
      <c r="A163" s="211"/>
      <c r="B163" s="214"/>
      <c r="C163" s="219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28.5" thickBot="1">
      <c r="A164" s="212"/>
      <c r="B164" s="215"/>
      <c r="C164" s="222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4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25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1"/>
      <c r="AB165" s="11"/>
      <c r="AC165" s="11"/>
      <c r="AD165" s="11"/>
      <c r="AE165" s="11"/>
      <c r="AF165" s="11"/>
      <c r="AG165" s="11"/>
      <c r="AH165" s="8"/>
    </row>
    <row r="166" spans="1:34" ht="15.75">
      <c r="A166" s="207" t="s">
        <v>12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17"/>
      <c r="V166" s="17"/>
      <c r="W166" s="17"/>
      <c r="X166" s="17"/>
      <c r="Y166" s="17"/>
      <c r="Z166" s="11"/>
      <c r="AA166" s="11"/>
      <c r="AB166" s="11"/>
      <c r="AC166" s="11"/>
      <c r="AD166" s="11"/>
      <c r="AE166" s="11"/>
      <c r="AF166" s="11"/>
      <c r="AG166" s="11"/>
      <c r="AH166" s="8"/>
    </row>
    <row r="167" spans="1:34" ht="15.75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17"/>
      <c r="V167" s="17"/>
      <c r="W167" s="17"/>
      <c r="X167" s="17"/>
      <c r="Y167" s="17"/>
      <c r="Z167" s="11"/>
      <c r="AA167" s="11"/>
      <c r="AB167" s="11"/>
      <c r="AC167" s="11"/>
      <c r="AD167" s="11"/>
      <c r="AE167" s="11"/>
      <c r="AF167" s="11"/>
      <c r="AG167" s="11"/>
      <c r="AH167" s="8"/>
    </row>
    <row r="168" spans="1:34" ht="15.75">
      <c r="A168" s="207"/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17"/>
      <c r="V168" s="17"/>
      <c r="W168" s="17"/>
      <c r="X168" s="17"/>
      <c r="Y168" s="17"/>
      <c r="Z168" s="11"/>
      <c r="AA168" s="11"/>
      <c r="AB168" s="11"/>
      <c r="AC168" s="11"/>
      <c r="AD168" s="11"/>
      <c r="AE168" s="11"/>
      <c r="AF168" s="11"/>
      <c r="AG168" s="11"/>
      <c r="AH168" s="8"/>
    </row>
    <row r="169" spans="1:34" ht="15.75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17"/>
      <c r="V169" s="17"/>
      <c r="W169" s="17"/>
      <c r="X169" s="17"/>
      <c r="Y169" s="17"/>
      <c r="Z169" s="11"/>
      <c r="AA169" s="11"/>
      <c r="AB169" s="11"/>
      <c r="AC169" s="11"/>
      <c r="AD169" s="11"/>
      <c r="AE169" s="11"/>
      <c r="AF169" s="11"/>
      <c r="AG169" s="11"/>
      <c r="AH169" s="8"/>
    </row>
    <row r="170" spans="1:34" ht="15.7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17"/>
      <c r="V170" s="17"/>
      <c r="W170" s="17"/>
      <c r="X170" s="17"/>
      <c r="Y170" s="17"/>
      <c r="Z170" s="11"/>
      <c r="AA170" s="11"/>
      <c r="AB170" s="11"/>
      <c r="AC170" s="11"/>
      <c r="AD170" s="11"/>
      <c r="AE170" s="11"/>
      <c r="AF170" s="11"/>
      <c r="AG170" s="11"/>
      <c r="AH170" s="8"/>
    </row>
    <row r="171" spans="1:34" ht="15.75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17"/>
      <c r="V171" s="17"/>
      <c r="W171" s="17"/>
      <c r="X171" s="17"/>
      <c r="Y171" s="17"/>
      <c r="Z171" s="11"/>
      <c r="AA171" s="11"/>
      <c r="AB171" s="11"/>
      <c r="AC171" s="11"/>
      <c r="AD171" s="11"/>
      <c r="AE171" s="11"/>
      <c r="AF171" s="11"/>
      <c r="AG171" s="11"/>
      <c r="AH171" s="8"/>
    </row>
  </sheetData>
  <sheetProtection/>
  <mergeCells count="773">
    <mergeCell ref="AH90:AH91"/>
    <mergeCell ref="S114:S118"/>
    <mergeCell ref="Z90:Z91"/>
    <mergeCell ref="Z95:Z96"/>
    <mergeCell ref="E100:E101"/>
    <mergeCell ref="I100:I101"/>
    <mergeCell ref="J100:J101"/>
    <mergeCell ref="R90:R91"/>
    <mergeCell ref="T90:T91"/>
    <mergeCell ref="U90:U91"/>
    <mergeCell ref="U89:Y89"/>
    <mergeCell ref="E94:I94"/>
    <mergeCell ref="I95:I96"/>
    <mergeCell ref="C99:C103"/>
    <mergeCell ref="E99:I99"/>
    <mergeCell ref="C94:C98"/>
    <mergeCell ref="U95:U96"/>
    <mergeCell ref="J95:J96"/>
    <mergeCell ref="L100:L101"/>
    <mergeCell ref="Z85:Z86"/>
    <mergeCell ref="AA89:AA93"/>
    <mergeCell ref="D100:D101"/>
    <mergeCell ref="D95:D96"/>
    <mergeCell ref="T100:T101"/>
    <mergeCell ref="M94:Q94"/>
    <mergeCell ref="S94:S98"/>
    <mergeCell ref="U94:Y94"/>
    <mergeCell ref="Y100:Y101"/>
    <mergeCell ref="S89:S93"/>
    <mergeCell ref="Q85:Q86"/>
    <mergeCell ref="J85:J86"/>
    <mergeCell ref="J90:J91"/>
    <mergeCell ref="E95:E96"/>
    <mergeCell ref="Y90:Y91"/>
    <mergeCell ref="AH85:AH86"/>
    <mergeCell ref="AB85:AB86"/>
    <mergeCell ref="AC85:AC86"/>
    <mergeCell ref="AG85:AG86"/>
    <mergeCell ref="U85:U86"/>
    <mergeCell ref="U84:Y84"/>
    <mergeCell ref="K89:K93"/>
    <mergeCell ref="M89:Q89"/>
    <mergeCell ref="Q90:Q91"/>
    <mergeCell ref="M84:Q84"/>
    <mergeCell ref="L85:L86"/>
    <mergeCell ref="M85:M86"/>
    <mergeCell ref="T85:T86"/>
    <mergeCell ref="L90:L91"/>
    <mergeCell ref="M90:M91"/>
    <mergeCell ref="AC75:AC76"/>
    <mergeCell ref="AG75:AG76"/>
    <mergeCell ref="AH75:AH76"/>
    <mergeCell ref="U75:U76"/>
    <mergeCell ref="Y75:Y76"/>
    <mergeCell ref="Z75:Z76"/>
    <mergeCell ref="S74:S78"/>
    <mergeCell ref="U74:Y74"/>
    <mergeCell ref="J75:J76"/>
    <mergeCell ref="L75:L76"/>
    <mergeCell ref="M75:M76"/>
    <mergeCell ref="R75:R76"/>
    <mergeCell ref="T75:T76"/>
    <mergeCell ref="C74:C78"/>
    <mergeCell ref="E74:I74"/>
    <mergeCell ref="K74:K78"/>
    <mergeCell ref="M74:Q74"/>
    <mergeCell ref="AG70:AG71"/>
    <mergeCell ref="AA74:AA78"/>
    <mergeCell ref="AC74:AG74"/>
    <mergeCell ref="D75:D76"/>
    <mergeCell ref="Q75:Q76"/>
    <mergeCell ref="I75:I76"/>
    <mergeCell ref="D5:J5"/>
    <mergeCell ref="AG11:AG12"/>
    <mergeCell ref="AB75:AB76"/>
    <mergeCell ref="AC84:AG84"/>
    <mergeCell ref="AC30:AG30"/>
    <mergeCell ref="AB31:AB32"/>
    <mergeCell ref="AC31:AC32"/>
    <mergeCell ref="AG31:AG32"/>
    <mergeCell ref="AG15:AG16"/>
    <mergeCell ref="AC14:AG14"/>
    <mergeCell ref="A6:A9"/>
    <mergeCell ref="B6:B9"/>
    <mergeCell ref="C14:C17"/>
    <mergeCell ref="E14:I14"/>
    <mergeCell ref="K14:K17"/>
    <mergeCell ref="M14:Q14"/>
    <mergeCell ref="M11:M12"/>
    <mergeCell ref="L7:L8"/>
    <mergeCell ref="D15:D16"/>
    <mergeCell ref="E15:E16"/>
    <mergeCell ref="Z15:Z16"/>
    <mergeCell ref="AH70:AH71"/>
    <mergeCell ref="AC70:AC71"/>
    <mergeCell ref="AB5:AH5"/>
    <mergeCell ref="AB23:AB24"/>
    <mergeCell ref="AH11:AH12"/>
    <mergeCell ref="AC11:AC12"/>
    <mergeCell ref="AH15:AH16"/>
    <mergeCell ref="AA10:AA13"/>
    <mergeCell ref="AC10:AG10"/>
    <mergeCell ref="U70:U71"/>
    <mergeCell ref="Y15:Y16"/>
    <mergeCell ref="Y11:Y12"/>
    <mergeCell ref="Z11:Z12"/>
    <mergeCell ref="L5:R5"/>
    <mergeCell ref="T5:Z5"/>
    <mergeCell ref="Y23:Y24"/>
    <mergeCell ref="U23:U24"/>
    <mergeCell ref="Y43:Y44"/>
    <mergeCell ref="T11:T12"/>
    <mergeCell ref="I15:I16"/>
    <mergeCell ref="U10:Y10"/>
    <mergeCell ref="L11:L12"/>
    <mergeCell ref="J15:J16"/>
    <mergeCell ref="A10:A13"/>
    <mergeCell ref="B10:B13"/>
    <mergeCell ref="L15:L16"/>
    <mergeCell ref="M15:M16"/>
    <mergeCell ref="Q15:Q16"/>
    <mergeCell ref="R15:R16"/>
    <mergeCell ref="D11:D12"/>
    <mergeCell ref="D19:D20"/>
    <mergeCell ref="I19:I20"/>
    <mergeCell ref="J19:J20"/>
    <mergeCell ref="Q11:Q12"/>
    <mergeCell ref="A14:A17"/>
    <mergeCell ref="B14:B17"/>
    <mergeCell ref="C18:C21"/>
    <mergeCell ref="E18:I18"/>
    <mergeCell ref="K18:K21"/>
    <mergeCell ref="AC23:AC24"/>
    <mergeCell ref="AA18:AA21"/>
    <mergeCell ref="AC18:AG18"/>
    <mergeCell ref="E22:I22"/>
    <mergeCell ref="S18:S21"/>
    <mergeCell ref="E19:E20"/>
    <mergeCell ref="L19:L20"/>
    <mergeCell ref="M19:M20"/>
    <mergeCell ref="Q19:Q20"/>
    <mergeCell ref="M18:Q18"/>
    <mergeCell ref="B18:B21"/>
    <mergeCell ref="AA22:AA25"/>
    <mergeCell ref="C22:C25"/>
    <mergeCell ref="A18:A21"/>
    <mergeCell ref="AH23:AH24"/>
    <mergeCell ref="U18:Y18"/>
    <mergeCell ref="T19:T20"/>
    <mergeCell ref="U19:U20"/>
    <mergeCell ref="Y19:Y20"/>
    <mergeCell ref="AC22:AG22"/>
    <mergeCell ref="D23:D24"/>
    <mergeCell ref="E23:E24"/>
    <mergeCell ref="J23:J24"/>
    <mergeCell ref="L23:L24"/>
    <mergeCell ref="M23:M24"/>
    <mergeCell ref="I23:I24"/>
    <mergeCell ref="K22:K25"/>
    <mergeCell ref="M22:Q22"/>
    <mergeCell ref="K6:K9"/>
    <mergeCell ref="M6:Q6"/>
    <mergeCell ref="S6:S9"/>
    <mergeCell ref="U6:Y6"/>
    <mergeCell ref="T7:T8"/>
    <mergeCell ref="E7:E8"/>
    <mergeCell ref="I7:I8"/>
    <mergeCell ref="J7:J8"/>
    <mergeCell ref="AH7:AH8"/>
    <mergeCell ref="A22:A25"/>
    <mergeCell ref="B22:B25"/>
    <mergeCell ref="C10:C13"/>
    <mergeCell ref="E10:I10"/>
    <mergeCell ref="U11:U12"/>
    <mergeCell ref="AA6:AA9"/>
    <mergeCell ref="AC6:AG6"/>
    <mergeCell ref="C6:C9"/>
    <mergeCell ref="E6:I6"/>
    <mergeCell ref="D7:D8"/>
    <mergeCell ref="AC7:AC8"/>
    <mergeCell ref="U7:U8"/>
    <mergeCell ref="Y7:Y8"/>
    <mergeCell ref="Z19:Z20"/>
    <mergeCell ref="AB19:AB20"/>
    <mergeCell ref="R7:R8"/>
    <mergeCell ref="R19:R20"/>
    <mergeCell ref="M7:M8"/>
    <mergeCell ref="Q7:Q8"/>
    <mergeCell ref="AG7:AG8"/>
    <mergeCell ref="AB7:AB8"/>
    <mergeCell ref="AC19:AC20"/>
    <mergeCell ref="S22:S25"/>
    <mergeCell ref="U22:Y22"/>
    <mergeCell ref="T23:T24"/>
    <mergeCell ref="S14:S17"/>
    <mergeCell ref="U14:Y14"/>
    <mergeCell ref="T15:T16"/>
    <mergeCell ref="U15:U16"/>
    <mergeCell ref="AH27:AH28"/>
    <mergeCell ref="AG19:AG20"/>
    <mergeCell ref="AC15:AC16"/>
    <mergeCell ref="AG23:AG24"/>
    <mergeCell ref="AH19:AH20"/>
    <mergeCell ref="Z7:Z8"/>
    <mergeCell ref="Z23:Z24"/>
    <mergeCell ref="AB15:AB16"/>
    <mergeCell ref="AB11:AB12"/>
    <mergeCell ref="AA14:AA17"/>
    <mergeCell ref="A26:A29"/>
    <mergeCell ref="B26:B29"/>
    <mergeCell ref="AA26:AA29"/>
    <mergeCell ref="AC26:AG26"/>
    <mergeCell ref="D27:D28"/>
    <mergeCell ref="M27:M28"/>
    <mergeCell ref="J27:J28"/>
    <mergeCell ref="AB27:AB28"/>
    <mergeCell ref="AC27:AC28"/>
    <mergeCell ref="AG27:AG28"/>
    <mergeCell ref="I43:I44"/>
    <mergeCell ref="Z27:Z28"/>
    <mergeCell ref="Q27:Q28"/>
    <mergeCell ref="R27:R28"/>
    <mergeCell ref="U26:Y26"/>
    <mergeCell ref="T27:T28"/>
    <mergeCell ref="Z35:Z36"/>
    <mergeCell ref="M39:M40"/>
    <mergeCell ref="Q39:Q40"/>
    <mergeCell ref="U43:U44"/>
    <mergeCell ref="U27:U28"/>
    <mergeCell ref="Y27:Y28"/>
    <mergeCell ref="Q23:Q24"/>
    <mergeCell ref="R23:R24"/>
    <mergeCell ref="R43:R44"/>
    <mergeCell ref="M42:Q42"/>
    <mergeCell ref="S42:S45"/>
    <mergeCell ref="T43:T44"/>
    <mergeCell ref="A34:A37"/>
    <mergeCell ref="B34:B37"/>
    <mergeCell ref="E11:E12"/>
    <mergeCell ref="I11:I12"/>
    <mergeCell ref="J11:J12"/>
    <mergeCell ref="R11:R12"/>
    <mergeCell ref="C26:C29"/>
    <mergeCell ref="E26:I26"/>
    <mergeCell ref="K26:K29"/>
    <mergeCell ref="M26:Q26"/>
    <mergeCell ref="C30:C33"/>
    <mergeCell ref="L35:L36"/>
    <mergeCell ref="Q35:Q36"/>
    <mergeCell ref="K10:K13"/>
    <mergeCell ref="M10:Q10"/>
    <mergeCell ref="S10:S13"/>
    <mergeCell ref="L27:L28"/>
    <mergeCell ref="S26:S29"/>
    <mergeCell ref="E27:E28"/>
    <mergeCell ref="I27:I28"/>
    <mergeCell ref="L43:L44"/>
    <mergeCell ref="M43:M44"/>
    <mergeCell ref="Q43:Q44"/>
    <mergeCell ref="A30:A33"/>
    <mergeCell ref="B30:B33"/>
    <mergeCell ref="R39:R40"/>
    <mergeCell ref="E35:E36"/>
    <mergeCell ref="E38:I38"/>
    <mergeCell ref="K34:K37"/>
    <mergeCell ref="K38:K41"/>
    <mergeCell ref="L39:L40"/>
    <mergeCell ref="D43:D44"/>
    <mergeCell ref="E43:E44"/>
    <mergeCell ref="AH43:AH44"/>
    <mergeCell ref="D31:D32"/>
    <mergeCell ref="AC38:AG38"/>
    <mergeCell ref="L31:L32"/>
    <mergeCell ref="M31:M32"/>
    <mergeCell ref="Q31:Q32"/>
    <mergeCell ref="J43:J44"/>
    <mergeCell ref="K30:K33"/>
    <mergeCell ref="M30:Q30"/>
    <mergeCell ref="I31:I32"/>
    <mergeCell ref="J31:J32"/>
    <mergeCell ref="E30:I30"/>
    <mergeCell ref="U42:Y42"/>
    <mergeCell ref="Y35:Y36"/>
    <mergeCell ref="Y39:Y40"/>
    <mergeCell ref="U31:U32"/>
    <mergeCell ref="Y31:Y32"/>
    <mergeCell ref="C42:C45"/>
    <mergeCell ref="E42:I42"/>
    <mergeCell ref="K42:K45"/>
    <mergeCell ref="C34:C37"/>
    <mergeCell ref="E34:I34"/>
    <mergeCell ref="C38:C41"/>
    <mergeCell ref="D39:D40"/>
    <mergeCell ref="E39:E40"/>
    <mergeCell ref="I39:I40"/>
    <mergeCell ref="J39:J40"/>
    <mergeCell ref="AH39:AH40"/>
    <mergeCell ref="D47:D48"/>
    <mergeCell ref="R31:R32"/>
    <mergeCell ref="A38:A41"/>
    <mergeCell ref="B38:B41"/>
    <mergeCell ref="S38:S41"/>
    <mergeCell ref="U38:Y38"/>
    <mergeCell ref="AA38:AA41"/>
    <mergeCell ref="K46:K49"/>
    <mergeCell ref="E31:E32"/>
    <mergeCell ref="AG39:AG40"/>
    <mergeCell ref="AB43:AB44"/>
    <mergeCell ref="AC43:AC44"/>
    <mergeCell ref="AG43:AG44"/>
    <mergeCell ref="AA42:AA45"/>
    <mergeCell ref="AC42:AG42"/>
    <mergeCell ref="A42:A45"/>
    <mergeCell ref="B42:B45"/>
    <mergeCell ref="S30:S33"/>
    <mergeCell ref="U30:Y30"/>
    <mergeCell ref="AA30:AA33"/>
    <mergeCell ref="S34:S37"/>
    <mergeCell ref="U34:Y34"/>
    <mergeCell ref="T35:T36"/>
    <mergeCell ref="U35:U36"/>
    <mergeCell ref="T31:T32"/>
    <mergeCell ref="AC47:AC48"/>
    <mergeCell ref="Z31:Z32"/>
    <mergeCell ref="M34:Q34"/>
    <mergeCell ref="Z39:Z40"/>
    <mergeCell ref="R35:R36"/>
    <mergeCell ref="T39:T40"/>
    <mergeCell ref="U39:U40"/>
    <mergeCell ref="M35:M36"/>
    <mergeCell ref="M38:Q38"/>
    <mergeCell ref="AC39:AC40"/>
    <mergeCell ref="D51:D52"/>
    <mergeCell ref="AH31:AH32"/>
    <mergeCell ref="D35:D36"/>
    <mergeCell ref="R47:R48"/>
    <mergeCell ref="I35:I36"/>
    <mergeCell ref="J35:J36"/>
    <mergeCell ref="S46:S49"/>
    <mergeCell ref="U46:Y46"/>
    <mergeCell ref="AA46:AA49"/>
    <mergeCell ref="AH47:AH48"/>
    <mergeCell ref="AG47:AG48"/>
    <mergeCell ref="A46:A49"/>
    <mergeCell ref="B46:B49"/>
    <mergeCell ref="A50:A53"/>
    <mergeCell ref="B50:B53"/>
    <mergeCell ref="C50:C53"/>
    <mergeCell ref="E50:I50"/>
    <mergeCell ref="I51:I52"/>
    <mergeCell ref="E47:E48"/>
    <mergeCell ref="I47:I48"/>
    <mergeCell ref="J47:J48"/>
    <mergeCell ref="Q51:Q52"/>
    <mergeCell ref="M51:M52"/>
    <mergeCell ref="C46:C49"/>
    <mergeCell ref="E46:I46"/>
    <mergeCell ref="AC46:AG46"/>
    <mergeCell ref="M50:Q50"/>
    <mergeCell ref="T47:T48"/>
    <mergeCell ref="U47:U48"/>
    <mergeCell ref="Y47:Y48"/>
    <mergeCell ref="J70:J71"/>
    <mergeCell ref="L70:L71"/>
    <mergeCell ref="Z70:Z71"/>
    <mergeCell ref="K69:K73"/>
    <mergeCell ref="E51:E52"/>
    <mergeCell ref="L47:L48"/>
    <mergeCell ref="M47:M48"/>
    <mergeCell ref="Q47:Q48"/>
    <mergeCell ref="J51:J52"/>
    <mergeCell ref="L51:L52"/>
    <mergeCell ref="AG35:AG36"/>
    <mergeCell ref="AB39:AB40"/>
    <mergeCell ref="Z51:Z52"/>
    <mergeCell ref="AC69:AG69"/>
    <mergeCell ref="T64:Z64"/>
    <mergeCell ref="M69:Q69"/>
    <mergeCell ref="S69:S73"/>
    <mergeCell ref="U69:Y69"/>
    <mergeCell ref="U65:Y65"/>
    <mergeCell ref="Z47:Z48"/>
    <mergeCell ref="K50:K53"/>
    <mergeCell ref="M46:Q46"/>
    <mergeCell ref="Y66:Y67"/>
    <mergeCell ref="AB70:AB71"/>
    <mergeCell ref="M70:M71"/>
    <mergeCell ref="Q70:Q71"/>
    <mergeCell ref="R70:R71"/>
    <mergeCell ref="T70:T71"/>
    <mergeCell ref="AB47:AB48"/>
    <mergeCell ref="Y70:Y71"/>
    <mergeCell ref="A60:AH60"/>
    <mergeCell ref="A62:K63"/>
    <mergeCell ref="AH51:AH52"/>
    <mergeCell ref="AC50:AG50"/>
    <mergeCell ref="T51:T52"/>
    <mergeCell ref="U51:U52"/>
    <mergeCell ref="Y51:Y52"/>
    <mergeCell ref="AG51:AG52"/>
    <mergeCell ref="AA50:AA53"/>
    <mergeCell ref="R51:R52"/>
    <mergeCell ref="AH35:AH36"/>
    <mergeCell ref="AB35:AB36"/>
    <mergeCell ref="AC35:AC36"/>
    <mergeCell ref="S50:S53"/>
    <mergeCell ref="U50:Y50"/>
    <mergeCell ref="AA34:AA37"/>
    <mergeCell ref="AC51:AC52"/>
    <mergeCell ref="Z43:Z44"/>
    <mergeCell ref="AB51:AB52"/>
    <mergeCell ref="AC34:AG34"/>
    <mergeCell ref="D66:D67"/>
    <mergeCell ref="AB64:AH64"/>
    <mergeCell ref="Q66:Q67"/>
    <mergeCell ref="AG66:AG67"/>
    <mergeCell ref="R66:R67"/>
    <mergeCell ref="M66:M67"/>
    <mergeCell ref="S65:S68"/>
    <mergeCell ref="D64:J64"/>
    <mergeCell ref="L64:R64"/>
    <mergeCell ref="AA65:AA68"/>
    <mergeCell ref="E65:I65"/>
    <mergeCell ref="K65:K68"/>
    <mergeCell ref="M65:Q65"/>
    <mergeCell ref="AH66:AH67"/>
    <mergeCell ref="E66:E67"/>
    <mergeCell ref="I66:I67"/>
    <mergeCell ref="AB66:AB67"/>
    <mergeCell ref="J66:J67"/>
    <mergeCell ref="U66:U67"/>
    <mergeCell ref="AC65:AG65"/>
    <mergeCell ref="AA69:AA73"/>
    <mergeCell ref="A65:A68"/>
    <mergeCell ref="B65:B68"/>
    <mergeCell ref="C69:C73"/>
    <mergeCell ref="E69:I69"/>
    <mergeCell ref="L66:L67"/>
    <mergeCell ref="E70:E71"/>
    <mergeCell ref="I70:I71"/>
    <mergeCell ref="Z66:Z67"/>
    <mergeCell ref="C65:C68"/>
    <mergeCell ref="A74:A78"/>
    <mergeCell ref="D70:D71"/>
    <mergeCell ref="AA114:AA118"/>
    <mergeCell ref="T115:T116"/>
    <mergeCell ref="U115:U116"/>
    <mergeCell ref="B74:B78"/>
    <mergeCell ref="Y115:Y116"/>
    <mergeCell ref="A69:A73"/>
    <mergeCell ref="B69:B73"/>
    <mergeCell ref="C84:C88"/>
    <mergeCell ref="E120:E121"/>
    <mergeCell ref="I120:I121"/>
    <mergeCell ref="J120:J121"/>
    <mergeCell ref="J115:J116"/>
    <mergeCell ref="L115:L116"/>
    <mergeCell ref="E75:E76"/>
    <mergeCell ref="E84:I84"/>
    <mergeCell ref="K84:K88"/>
    <mergeCell ref="E85:E86"/>
    <mergeCell ref="I85:I86"/>
    <mergeCell ref="AC115:AC116"/>
    <mergeCell ref="Y85:Y86"/>
    <mergeCell ref="J80:J81"/>
    <mergeCell ref="C89:C93"/>
    <mergeCell ref="E89:I89"/>
    <mergeCell ref="C119:C122"/>
    <mergeCell ref="E119:I119"/>
    <mergeCell ref="AB115:AB116"/>
    <mergeCell ref="AA94:AA98"/>
    <mergeCell ref="L105:L106"/>
    <mergeCell ref="A79:A83"/>
    <mergeCell ref="B79:B83"/>
    <mergeCell ref="A84:A88"/>
    <mergeCell ref="B84:B88"/>
    <mergeCell ref="C79:C83"/>
    <mergeCell ref="D85:D86"/>
    <mergeCell ref="D80:D81"/>
    <mergeCell ref="AG80:AG81"/>
    <mergeCell ref="E79:I79"/>
    <mergeCell ref="AC80:AC81"/>
    <mergeCell ref="U79:Y79"/>
    <mergeCell ref="AC79:AG79"/>
    <mergeCell ref="E80:E81"/>
    <mergeCell ref="I80:I81"/>
    <mergeCell ref="AB80:AB81"/>
    <mergeCell ref="S79:S83"/>
    <mergeCell ref="AH115:AH116"/>
    <mergeCell ref="Q120:Q121"/>
    <mergeCell ref="R120:R121"/>
    <mergeCell ref="M100:M101"/>
    <mergeCell ref="U119:Y119"/>
    <mergeCell ref="T120:T121"/>
    <mergeCell ref="AB120:AB121"/>
    <mergeCell ref="M120:M121"/>
    <mergeCell ref="S119:S122"/>
    <mergeCell ref="R100:R101"/>
    <mergeCell ref="AC89:AG89"/>
    <mergeCell ref="L80:L81"/>
    <mergeCell ref="M80:M81"/>
    <mergeCell ref="K79:K83"/>
    <mergeCell ref="Q80:Q81"/>
    <mergeCell ref="R85:R86"/>
    <mergeCell ref="AA79:AA83"/>
    <mergeCell ref="S84:S88"/>
    <mergeCell ref="R80:R81"/>
    <mergeCell ref="M79:Q79"/>
    <mergeCell ref="U120:U121"/>
    <mergeCell ref="Y120:Y121"/>
    <mergeCell ref="Z120:Z121"/>
    <mergeCell ref="T95:T96"/>
    <mergeCell ref="R95:R96"/>
    <mergeCell ref="A89:A93"/>
    <mergeCell ref="B89:B93"/>
    <mergeCell ref="K119:K122"/>
    <mergeCell ref="M119:Q119"/>
    <mergeCell ref="L120:L121"/>
    <mergeCell ref="A94:A98"/>
    <mergeCell ref="B94:B98"/>
    <mergeCell ref="AB90:AB91"/>
    <mergeCell ref="AC90:AC91"/>
    <mergeCell ref="AG90:AG91"/>
    <mergeCell ref="Y95:Y96"/>
    <mergeCell ref="K94:K98"/>
    <mergeCell ref="D90:D91"/>
    <mergeCell ref="E90:E91"/>
    <mergeCell ref="I90:I91"/>
    <mergeCell ref="AA84:AA88"/>
    <mergeCell ref="AH80:AH81"/>
    <mergeCell ref="AC66:AC67"/>
    <mergeCell ref="T66:T67"/>
    <mergeCell ref="A99:A103"/>
    <mergeCell ref="U99:Y99"/>
    <mergeCell ref="T80:T81"/>
    <mergeCell ref="U80:U81"/>
    <mergeCell ref="Y80:Y81"/>
    <mergeCell ref="Z80:Z81"/>
    <mergeCell ref="B99:B103"/>
    <mergeCell ref="A104:A108"/>
    <mergeCell ref="B104:B108"/>
    <mergeCell ref="R105:R106"/>
    <mergeCell ref="M104:Q104"/>
    <mergeCell ref="D105:D106"/>
    <mergeCell ref="E105:E106"/>
    <mergeCell ref="I105:I106"/>
    <mergeCell ref="J105:J106"/>
    <mergeCell ref="M105:M106"/>
    <mergeCell ref="AG100:AG101"/>
    <mergeCell ref="AC94:AG94"/>
    <mergeCell ref="K99:K103"/>
    <mergeCell ref="M99:Q99"/>
    <mergeCell ref="Q100:Q101"/>
    <mergeCell ref="AC100:AC101"/>
    <mergeCell ref="AC99:AG99"/>
    <mergeCell ref="AB95:AB96"/>
    <mergeCell ref="AC95:AC96"/>
    <mergeCell ref="AG95:AG96"/>
    <mergeCell ref="Y105:Y106"/>
    <mergeCell ref="AH95:AH96"/>
    <mergeCell ref="S104:S108"/>
    <mergeCell ref="U104:Y104"/>
    <mergeCell ref="Z100:Z101"/>
    <mergeCell ref="AB100:AB101"/>
    <mergeCell ref="S99:S103"/>
    <mergeCell ref="AA99:AA103"/>
    <mergeCell ref="U100:U101"/>
    <mergeCell ref="T105:T106"/>
    <mergeCell ref="A109:A113"/>
    <mergeCell ref="B109:B113"/>
    <mergeCell ref="C104:C108"/>
    <mergeCell ref="E104:I104"/>
    <mergeCell ref="K104:K108"/>
    <mergeCell ref="U105:U106"/>
    <mergeCell ref="M110:M111"/>
    <mergeCell ref="Q110:Q111"/>
    <mergeCell ref="U110:U111"/>
    <mergeCell ref="Q105:Q106"/>
    <mergeCell ref="AH100:AH101"/>
    <mergeCell ref="AH105:AH106"/>
    <mergeCell ref="A114:A118"/>
    <mergeCell ref="B114:B118"/>
    <mergeCell ref="C109:C113"/>
    <mergeCell ref="E109:I109"/>
    <mergeCell ref="K109:K113"/>
    <mergeCell ref="AC105:AC106"/>
    <mergeCell ref="AC104:AG104"/>
    <mergeCell ref="AG105:AG106"/>
    <mergeCell ref="AG110:AG111"/>
    <mergeCell ref="AC110:AC111"/>
    <mergeCell ref="Z110:Z111"/>
    <mergeCell ref="AB110:AB111"/>
    <mergeCell ref="Z105:Z106"/>
    <mergeCell ref="AB105:AB106"/>
    <mergeCell ref="AA104:AA108"/>
    <mergeCell ref="D120:D121"/>
    <mergeCell ref="D110:D111"/>
    <mergeCell ref="E110:E111"/>
    <mergeCell ref="I110:I111"/>
    <mergeCell ref="J110:J111"/>
    <mergeCell ref="AH120:AH121"/>
    <mergeCell ref="I115:I116"/>
    <mergeCell ref="R115:R116"/>
    <mergeCell ref="T110:T111"/>
    <mergeCell ref="AH110:AH111"/>
    <mergeCell ref="Y110:Y111"/>
    <mergeCell ref="AC114:AG114"/>
    <mergeCell ref="Z115:Z116"/>
    <mergeCell ref="AG115:AG116"/>
    <mergeCell ref="U114:Y114"/>
    <mergeCell ref="R110:R111"/>
    <mergeCell ref="S109:S113"/>
    <mergeCell ref="U109:Y109"/>
    <mergeCell ref="AA109:AA113"/>
    <mergeCell ref="AC109:AG109"/>
    <mergeCell ref="A119:A122"/>
    <mergeCell ref="B119:B122"/>
    <mergeCell ref="C114:C118"/>
    <mergeCell ref="E114:I114"/>
    <mergeCell ref="K114:K118"/>
    <mergeCell ref="A129:AH129"/>
    <mergeCell ref="D115:D116"/>
    <mergeCell ref="E115:E116"/>
    <mergeCell ref="AA119:AA122"/>
    <mergeCell ref="AC119:AG119"/>
    <mergeCell ref="AC120:AC121"/>
    <mergeCell ref="AG120:AG121"/>
    <mergeCell ref="AB133:AH133"/>
    <mergeCell ref="A134:A137"/>
    <mergeCell ref="B134:B137"/>
    <mergeCell ref="C134:C137"/>
    <mergeCell ref="E134:I134"/>
    <mergeCell ref="K134:K137"/>
    <mergeCell ref="I135:I136"/>
    <mergeCell ref="J135:J136"/>
    <mergeCell ref="L135:L136"/>
    <mergeCell ref="AC134:AG134"/>
    <mergeCell ref="A131:K132"/>
    <mergeCell ref="D133:J133"/>
    <mergeCell ref="L133:R133"/>
    <mergeCell ref="T133:Z133"/>
    <mergeCell ref="Z135:Z136"/>
    <mergeCell ref="Q135:Q136"/>
    <mergeCell ref="R135:R136"/>
    <mergeCell ref="T135:T136"/>
    <mergeCell ref="U135:U136"/>
    <mergeCell ref="M135:M136"/>
    <mergeCell ref="AB135:AB136"/>
    <mergeCell ref="AC135:AC136"/>
    <mergeCell ref="AG135:AG136"/>
    <mergeCell ref="AH135:AH136"/>
    <mergeCell ref="Y135:Y136"/>
    <mergeCell ref="U134:Y134"/>
    <mergeCell ref="D144:D145"/>
    <mergeCell ref="E144:E145"/>
    <mergeCell ref="I144:I145"/>
    <mergeCell ref="J144:J145"/>
    <mergeCell ref="AA134:AA137"/>
    <mergeCell ref="M134:Q134"/>
    <mergeCell ref="S134:S137"/>
    <mergeCell ref="D135:D136"/>
    <mergeCell ref="E135:E136"/>
    <mergeCell ref="S138:S142"/>
    <mergeCell ref="M139:M140"/>
    <mergeCell ref="Q139:Q140"/>
    <mergeCell ref="R139:R140"/>
    <mergeCell ref="AH139:AH140"/>
    <mergeCell ref="A138:A142"/>
    <mergeCell ref="B138:B142"/>
    <mergeCell ref="A143:A147"/>
    <mergeCell ref="B143:B147"/>
    <mergeCell ref="C138:C142"/>
    <mergeCell ref="E138:I138"/>
    <mergeCell ref="K138:K142"/>
    <mergeCell ref="M144:M145"/>
    <mergeCell ref="M138:Q138"/>
    <mergeCell ref="C143:C147"/>
    <mergeCell ref="E143:I143"/>
    <mergeCell ref="K143:K147"/>
    <mergeCell ref="Q144:Q145"/>
    <mergeCell ref="R144:R145"/>
    <mergeCell ref="T139:T140"/>
    <mergeCell ref="T144:T145"/>
    <mergeCell ref="D139:D140"/>
    <mergeCell ref="E139:E140"/>
    <mergeCell ref="I139:I140"/>
    <mergeCell ref="J139:J140"/>
    <mergeCell ref="L139:L140"/>
    <mergeCell ref="M143:Q143"/>
    <mergeCell ref="AH144:AH145"/>
    <mergeCell ref="A148:A151"/>
    <mergeCell ref="B148:B151"/>
    <mergeCell ref="C148:C151"/>
    <mergeCell ref="E148:I148"/>
    <mergeCell ref="K148:K151"/>
    <mergeCell ref="L144:L145"/>
    <mergeCell ref="S143:S145"/>
    <mergeCell ref="Q149:Q150"/>
    <mergeCell ref="R149:R150"/>
    <mergeCell ref="M149:M150"/>
    <mergeCell ref="M152:Q152"/>
    <mergeCell ref="M148:Q148"/>
    <mergeCell ref="D149:D150"/>
    <mergeCell ref="E149:E150"/>
    <mergeCell ref="I149:I150"/>
    <mergeCell ref="J149:J150"/>
    <mergeCell ref="L149:L150"/>
    <mergeCell ref="J153:J154"/>
    <mergeCell ref="L153:L154"/>
    <mergeCell ref="A152:A156"/>
    <mergeCell ref="B152:B156"/>
    <mergeCell ref="C152:C156"/>
    <mergeCell ref="E152:I152"/>
    <mergeCell ref="K152:K156"/>
    <mergeCell ref="T153:T154"/>
    <mergeCell ref="S152:S155"/>
    <mergeCell ref="U152:Y152"/>
    <mergeCell ref="AA152:AA155"/>
    <mergeCell ref="AC152:AG152"/>
    <mergeCell ref="Z153:Z154"/>
    <mergeCell ref="AB153:AB154"/>
    <mergeCell ref="AC153:AC154"/>
    <mergeCell ref="AG153:AG154"/>
    <mergeCell ref="AC158:AC159"/>
    <mergeCell ref="AG158:AG159"/>
    <mergeCell ref="AH153:AH154"/>
    <mergeCell ref="A157:A161"/>
    <mergeCell ref="B157:B161"/>
    <mergeCell ref="C157:C161"/>
    <mergeCell ref="E157:I157"/>
    <mergeCell ref="K157:K161"/>
    <mergeCell ref="M153:M154"/>
    <mergeCell ref="Q153:Q154"/>
    <mergeCell ref="AC157:AG157"/>
    <mergeCell ref="A1:AH1"/>
    <mergeCell ref="AH158:AH159"/>
    <mergeCell ref="M95:M96"/>
    <mergeCell ref="Q95:Q96"/>
    <mergeCell ref="M115:M116"/>
    <mergeCell ref="Q115:Q116"/>
    <mergeCell ref="U153:U154"/>
    <mergeCell ref="Y153:Y154"/>
    <mergeCell ref="T158:T159"/>
    <mergeCell ref="Z158:Z159"/>
    <mergeCell ref="AB158:AB159"/>
    <mergeCell ref="Q158:Q159"/>
    <mergeCell ref="J158:J159"/>
    <mergeCell ref="L158:L159"/>
    <mergeCell ref="AA157:AA160"/>
    <mergeCell ref="U158:U159"/>
    <mergeCell ref="Y158:Y159"/>
    <mergeCell ref="S157:S160"/>
    <mergeCell ref="U157:Y157"/>
    <mergeCell ref="A3:K4"/>
    <mergeCell ref="M157:Q157"/>
    <mergeCell ref="D158:D159"/>
    <mergeCell ref="E158:E159"/>
    <mergeCell ref="I158:I159"/>
    <mergeCell ref="M158:M159"/>
    <mergeCell ref="L95:L96"/>
    <mergeCell ref="D153:D154"/>
    <mergeCell ref="E153:E154"/>
    <mergeCell ref="I153:I154"/>
    <mergeCell ref="M114:Q114"/>
    <mergeCell ref="L110:L111"/>
    <mergeCell ref="M109:Q109"/>
    <mergeCell ref="A166:T168"/>
    <mergeCell ref="R158:R159"/>
    <mergeCell ref="A169:T171"/>
    <mergeCell ref="A162:A164"/>
    <mergeCell ref="B162:B164"/>
    <mergeCell ref="C162:R164"/>
    <mergeCell ref="R153:R154"/>
  </mergeCells>
  <dataValidations count="2">
    <dataValidation type="list" allowBlank="1" showInputMessage="1" showErrorMessage="1" sqref="K123:K128 C123:C128 S123:S128">
      <formula1>$AR$11:$AR$53</formula1>
    </dataValidation>
    <dataValidation type="list" allowBlank="1" showInputMessage="1" showErrorMessage="1" sqref="S152:S161 S134:S147">
      <formula1>$AT$11:$AT$53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39" r:id="rId1"/>
  <rowBreaks count="2" manualBreakCount="2">
    <brk id="59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80"/>
  <sheetViews>
    <sheetView zoomScale="55" zoomScaleNormal="55" zoomScaleSheetLayoutView="40" zoomScalePageLayoutView="0" workbookViewId="0" topLeftCell="A1">
      <selection activeCell="D44" sqref="D44:F44"/>
    </sheetView>
  </sheetViews>
  <sheetFormatPr defaultColWidth="9.00390625" defaultRowHeight="13.5"/>
  <cols>
    <col min="1" max="1" width="28.25390625" style="11" customWidth="1"/>
    <col min="2" max="29" width="5.625" style="11" customWidth="1"/>
    <col min="30" max="30" width="6.00390625" style="0" customWidth="1"/>
    <col min="31" max="34" width="5.875" style="0" customWidth="1"/>
  </cols>
  <sheetData>
    <row r="1" spans="1:40" ht="27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7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28.5" customHeigh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 t="s">
        <v>50</v>
      </c>
      <c r="U2" s="23"/>
      <c r="V2" s="23"/>
      <c r="W2" s="360" t="s">
        <v>63</v>
      </c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88"/>
      <c r="AJ2" s="88"/>
      <c r="AK2" s="88"/>
      <c r="AL2" s="88"/>
      <c r="AM2" s="88"/>
      <c r="AN2" s="88"/>
    </row>
    <row r="3" spans="1:40" ht="28.5" customHeight="1" thickBot="1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 t="s">
        <v>51</v>
      </c>
      <c r="U3" s="26"/>
      <c r="V3" s="26"/>
      <c r="W3" s="361" t="s">
        <v>64</v>
      </c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88"/>
      <c r="AJ3" s="88"/>
      <c r="AK3" s="88"/>
      <c r="AL3" s="88"/>
      <c r="AM3" s="88"/>
      <c r="AN3" s="88"/>
    </row>
    <row r="4" spans="1:34" ht="53.25" customHeight="1">
      <c r="A4" s="28" t="s">
        <v>19</v>
      </c>
      <c r="B4" s="385" t="str">
        <f>A5</f>
        <v>南アルプス</v>
      </c>
      <c r="C4" s="386"/>
      <c r="D4" s="386"/>
      <c r="E4" s="386"/>
      <c r="F4" s="386"/>
      <c r="G4" s="386"/>
      <c r="H4" s="400"/>
      <c r="I4" s="385" t="str">
        <f>A8</f>
        <v>糸生</v>
      </c>
      <c r="J4" s="386"/>
      <c r="K4" s="386"/>
      <c r="L4" s="386"/>
      <c r="M4" s="386"/>
      <c r="N4" s="386"/>
      <c r="O4" s="400"/>
      <c r="P4" s="385" t="str">
        <f>A11</f>
        <v>伊万里</v>
      </c>
      <c r="Q4" s="386"/>
      <c r="R4" s="386"/>
      <c r="S4" s="386"/>
      <c r="T4" s="386"/>
      <c r="U4" s="386"/>
      <c r="V4" s="400"/>
      <c r="W4" s="385" t="str">
        <f>A14</f>
        <v>彦根</v>
      </c>
      <c r="X4" s="386"/>
      <c r="Y4" s="386"/>
      <c r="Z4" s="386"/>
      <c r="AA4" s="386"/>
      <c r="AB4" s="386"/>
      <c r="AC4" s="387"/>
      <c r="AD4" s="89" t="s">
        <v>53</v>
      </c>
      <c r="AE4" s="90" t="s">
        <v>54</v>
      </c>
      <c r="AF4" s="90" t="s">
        <v>55</v>
      </c>
      <c r="AG4" s="90" t="s">
        <v>56</v>
      </c>
      <c r="AH4" s="91" t="s">
        <v>57</v>
      </c>
    </row>
    <row r="5" spans="1:34" ht="28.5" customHeight="1">
      <c r="A5" s="405" t="s">
        <v>82</v>
      </c>
      <c r="B5" s="374"/>
      <c r="C5" s="375"/>
      <c r="D5" s="375"/>
      <c r="E5" s="375"/>
      <c r="F5" s="375"/>
      <c r="G5" s="375"/>
      <c r="H5" s="376"/>
      <c r="I5" s="29" t="str">
        <f>A4</f>
        <v>Ａ</v>
      </c>
      <c r="J5" s="30" t="s">
        <v>5</v>
      </c>
      <c r="K5" s="373" t="str">
        <f>IF(I6="","",IF(I6&gt;N6,"○",IF(I6=N6,"△","●")))</f>
        <v>●</v>
      </c>
      <c r="L5" s="373"/>
      <c r="M5" s="373"/>
      <c r="N5" s="31"/>
      <c r="O5" s="32"/>
      <c r="P5" s="29" t="str">
        <f>A4</f>
        <v>Ａ</v>
      </c>
      <c r="Q5" s="30" t="s">
        <v>9</v>
      </c>
      <c r="R5" s="373" t="str">
        <f>IF(P6="","",IF(P6&gt;U6,"○",IF(P6=U6,"△","●")))</f>
        <v>○</v>
      </c>
      <c r="S5" s="373"/>
      <c r="T5" s="373"/>
      <c r="U5" s="31"/>
      <c r="V5" s="32"/>
      <c r="W5" s="29" t="str">
        <f>A4</f>
        <v>Ａ</v>
      </c>
      <c r="X5" s="31" t="s">
        <v>10</v>
      </c>
      <c r="Y5" s="373" t="str">
        <f>IF(W6="","",IF(W6&gt;AB6,"○",IF(W6=AB6,"△","●")))</f>
        <v>○</v>
      </c>
      <c r="Z5" s="373"/>
      <c r="AA5" s="373"/>
      <c r="AB5" s="31"/>
      <c r="AC5" s="51"/>
      <c r="AD5" s="344">
        <f>IF(K5="","",AE5*3+AF5)</f>
        <v>6</v>
      </c>
      <c r="AE5" s="347">
        <f>IF(K5="","",COUNTIF(K5:R5:Y5,"○"))</f>
        <v>2</v>
      </c>
      <c r="AF5" s="350">
        <f ca="1">IF(K5="","",COUNTIF(K5:R5:Y5,"△"))</f>
        <v>0</v>
      </c>
      <c r="AG5" s="350">
        <f ca="1">IF(K5="","",COUNTIF(K5:R5:Y5,"●"))</f>
        <v>1</v>
      </c>
      <c r="AH5" s="353">
        <f>IF(K5="","",RANK(AD5,AD5:AD16))</f>
        <v>2</v>
      </c>
    </row>
    <row r="6" spans="1:34" ht="28.5" customHeight="1">
      <c r="A6" s="406"/>
      <c r="B6" s="377"/>
      <c r="C6" s="378"/>
      <c r="D6" s="378"/>
      <c r="E6" s="378"/>
      <c r="F6" s="378"/>
      <c r="G6" s="378"/>
      <c r="H6" s="379"/>
      <c r="I6" s="324">
        <f>IF(K6="","",SUM(K6:K7))</f>
        <v>0</v>
      </c>
      <c r="J6" s="383">
        <f>IF(K6="","",SUM(K6:K7))</f>
        <v>0</v>
      </c>
      <c r="K6" s="33">
        <v>0</v>
      </c>
      <c r="L6" s="34" t="s">
        <v>52</v>
      </c>
      <c r="M6" s="34">
        <v>2</v>
      </c>
      <c r="N6" s="324">
        <f>IF(M6="","",SUM(M6:M7))</f>
        <v>5</v>
      </c>
      <c r="O6" s="371">
        <f>IF(P6="","",SUM(P6:P7))</f>
        <v>2</v>
      </c>
      <c r="P6" s="324">
        <f>IF(R6="","",SUM(R6:R7))</f>
        <v>2</v>
      </c>
      <c r="Q6" s="371">
        <f>IF(R6="","",SUM(R6:R7))</f>
        <v>2</v>
      </c>
      <c r="R6" s="33">
        <v>0</v>
      </c>
      <c r="S6" s="34" t="s">
        <v>52</v>
      </c>
      <c r="T6" s="34">
        <v>1</v>
      </c>
      <c r="U6" s="324">
        <f>IF(T6="","",SUM(T6:T7))</f>
        <v>1</v>
      </c>
      <c r="V6" s="371">
        <f>IF(W6="","",SUM(W6:W7))</f>
        <v>2</v>
      </c>
      <c r="W6" s="324">
        <f>IF(Y6="","",SUM(Y6:Y7))</f>
        <v>2</v>
      </c>
      <c r="X6" s="363">
        <f>IF(Y6="","",SUM(Y6:Y7))</f>
        <v>2</v>
      </c>
      <c r="Y6" s="33">
        <v>2</v>
      </c>
      <c r="Z6" s="34" t="s">
        <v>52</v>
      </c>
      <c r="AA6" s="35">
        <v>0</v>
      </c>
      <c r="AB6" s="324">
        <f>IF(AA6="","",SUM(AA6:AA7))</f>
        <v>0</v>
      </c>
      <c r="AC6" s="325">
        <f>IF(AD6="","",SUM(AD6:AD7))</f>
      </c>
      <c r="AD6" s="345"/>
      <c r="AE6" s="348"/>
      <c r="AF6" s="351"/>
      <c r="AG6" s="351"/>
      <c r="AH6" s="354"/>
    </row>
    <row r="7" spans="1:34" ht="28.5" customHeight="1">
      <c r="A7" s="36" t="s">
        <v>83</v>
      </c>
      <c r="B7" s="380"/>
      <c r="C7" s="381"/>
      <c r="D7" s="381"/>
      <c r="E7" s="381"/>
      <c r="F7" s="381"/>
      <c r="G7" s="381"/>
      <c r="H7" s="382"/>
      <c r="I7" s="326"/>
      <c r="J7" s="364"/>
      <c r="K7" s="33">
        <v>0</v>
      </c>
      <c r="L7" s="37" t="s">
        <v>52</v>
      </c>
      <c r="M7" s="34">
        <v>3</v>
      </c>
      <c r="N7" s="326"/>
      <c r="O7" s="372"/>
      <c r="P7" s="326"/>
      <c r="Q7" s="372"/>
      <c r="R7" s="33">
        <v>2</v>
      </c>
      <c r="S7" s="37" t="s">
        <v>52</v>
      </c>
      <c r="T7" s="37">
        <v>0</v>
      </c>
      <c r="U7" s="326"/>
      <c r="V7" s="372"/>
      <c r="W7" s="326"/>
      <c r="X7" s="364"/>
      <c r="Y7" s="33">
        <v>0</v>
      </c>
      <c r="Z7" s="37" t="s">
        <v>52</v>
      </c>
      <c r="AA7" s="38">
        <v>0</v>
      </c>
      <c r="AB7" s="326"/>
      <c r="AC7" s="327"/>
      <c r="AD7" s="346"/>
      <c r="AE7" s="349"/>
      <c r="AF7" s="352"/>
      <c r="AG7" s="352"/>
      <c r="AH7" s="355"/>
    </row>
    <row r="8" spans="1:34" ht="28.5" customHeight="1">
      <c r="A8" s="405" t="s">
        <v>84</v>
      </c>
      <c r="B8" s="29" t="str">
        <f>A4</f>
        <v>Ａ</v>
      </c>
      <c r="C8" s="30" t="str">
        <f>J5</f>
        <v>①</v>
      </c>
      <c r="D8" s="373" t="str">
        <f>IF(B9="","",IF(B9&gt;G9,"○",IF(B9=G9,"△","●")))</f>
        <v>○</v>
      </c>
      <c r="E8" s="373"/>
      <c r="F8" s="373"/>
      <c r="G8" s="31"/>
      <c r="H8" s="32"/>
      <c r="I8" s="374"/>
      <c r="J8" s="375"/>
      <c r="K8" s="375"/>
      <c r="L8" s="375"/>
      <c r="M8" s="375"/>
      <c r="N8" s="375"/>
      <c r="O8" s="376"/>
      <c r="P8" s="29" t="str">
        <f>A4</f>
        <v>Ａ</v>
      </c>
      <c r="Q8" s="30" t="s">
        <v>8</v>
      </c>
      <c r="R8" s="373" t="str">
        <f>IF(P9="","",IF(P9&gt;U9,"○",IF(P9=U9,"△","●")))</f>
        <v>○</v>
      </c>
      <c r="S8" s="373"/>
      <c r="T8" s="401"/>
      <c r="U8" s="31"/>
      <c r="V8" s="32"/>
      <c r="W8" s="29" t="str">
        <f>A4</f>
        <v>Ａ</v>
      </c>
      <c r="X8" s="30" t="s">
        <v>7</v>
      </c>
      <c r="Y8" s="373" t="str">
        <f>IF(W9="","",IF(W9&gt;AB9,"○",IF(W9=AB9,"△","●")))</f>
        <v>△</v>
      </c>
      <c r="Z8" s="373"/>
      <c r="AA8" s="373"/>
      <c r="AB8" s="31"/>
      <c r="AC8" s="51"/>
      <c r="AD8" s="344">
        <f>IF(D8="","",AE8*3+AF8)</f>
        <v>7</v>
      </c>
      <c r="AE8" s="347">
        <f ca="1">IF(D8="","",COUNTIF(D8:R8:Y8,"○"))</f>
        <v>2</v>
      </c>
      <c r="AF8" s="350">
        <f ca="1">IF(D8="","",COUNTIF(C8:R8:Y8,"△"))</f>
        <v>1</v>
      </c>
      <c r="AG8" s="350">
        <f ca="1">IF(D8="","",COUNTIF(D8:R8:Y8,"●"))</f>
        <v>0</v>
      </c>
      <c r="AH8" s="353">
        <f>IF(K5="","",RANK(AD8,AD5:AD16))</f>
        <v>1</v>
      </c>
    </row>
    <row r="9" spans="1:34" ht="28.5" customHeight="1">
      <c r="A9" s="406"/>
      <c r="B9" s="324">
        <f>IF(D9="","",SUM(D9:D10))</f>
        <v>5</v>
      </c>
      <c r="C9" s="383">
        <f>IF(D9="","",SUM(D9:D10))</f>
        <v>5</v>
      </c>
      <c r="D9" s="33">
        <v>2</v>
      </c>
      <c r="E9" s="34" t="s">
        <v>52</v>
      </c>
      <c r="F9" s="35">
        <v>0</v>
      </c>
      <c r="G9" s="383">
        <f>IF(F9="","",SUM(F9:F10))</f>
        <v>0</v>
      </c>
      <c r="H9" s="371">
        <f>IF(I9="","",SUM(I9:I10))</f>
      </c>
      <c r="I9" s="377"/>
      <c r="J9" s="378"/>
      <c r="K9" s="378"/>
      <c r="L9" s="378"/>
      <c r="M9" s="378"/>
      <c r="N9" s="378"/>
      <c r="O9" s="379"/>
      <c r="P9" s="324">
        <f>IF(R9="","",SUM(R9:R10))</f>
        <v>4</v>
      </c>
      <c r="Q9" s="371">
        <f>IF(R9="","",SUM(R9:R10))</f>
        <v>4</v>
      </c>
      <c r="R9" s="34">
        <v>2</v>
      </c>
      <c r="S9" s="34" t="s">
        <v>52</v>
      </c>
      <c r="T9" s="34">
        <v>0</v>
      </c>
      <c r="U9" s="324">
        <f>IF(T9="","",SUM(T9:T10))</f>
        <v>1</v>
      </c>
      <c r="V9" s="371">
        <f>IF(W9="","",SUM(W9:W10))</f>
        <v>0</v>
      </c>
      <c r="W9" s="324">
        <f>IF(Y9="","",SUM(Y9:Y10))</f>
        <v>0</v>
      </c>
      <c r="X9" s="371">
        <f>IF(Y9="","",SUM(Y9:Y10))</f>
        <v>0</v>
      </c>
      <c r="Y9" s="33">
        <v>0</v>
      </c>
      <c r="Z9" s="34" t="s">
        <v>52</v>
      </c>
      <c r="AA9" s="35">
        <v>0</v>
      </c>
      <c r="AB9" s="363">
        <f>IF(AA9="","",SUM(AA9:AA10))</f>
        <v>0</v>
      </c>
      <c r="AC9" s="325">
        <f>IF(AD9="","",SUM(AD9:AD10))</f>
      </c>
      <c r="AD9" s="345"/>
      <c r="AE9" s="348"/>
      <c r="AF9" s="351"/>
      <c r="AG9" s="351"/>
      <c r="AH9" s="354"/>
    </row>
    <row r="10" spans="1:34" ht="28.5" customHeight="1">
      <c r="A10" s="36" t="s">
        <v>85</v>
      </c>
      <c r="B10" s="326"/>
      <c r="C10" s="364"/>
      <c r="D10" s="39">
        <v>3</v>
      </c>
      <c r="E10" s="37" t="s">
        <v>52</v>
      </c>
      <c r="F10" s="38">
        <v>0</v>
      </c>
      <c r="G10" s="364"/>
      <c r="H10" s="372"/>
      <c r="I10" s="380"/>
      <c r="J10" s="381"/>
      <c r="K10" s="381"/>
      <c r="L10" s="381"/>
      <c r="M10" s="381"/>
      <c r="N10" s="381"/>
      <c r="O10" s="382"/>
      <c r="P10" s="326"/>
      <c r="Q10" s="372"/>
      <c r="R10" s="39">
        <v>2</v>
      </c>
      <c r="S10" s="37" t="s">
        <v>52</v>
      </c>
      <c r="T10" s="34">
        <v>1</v>
      </c>
      <c r="U10" s="326"/>
      <c r="V10" s="372"/>
      <c r="W10" s="326"/>
      <c r="X10" s="372"/>
      <c r="Y10" s="33">
        <v>0</v>
      </c>
      <c r="Z10" s="37" t="s">
        <v>52</v>
      </c>
      <c r="AA10" s="38">
        <v>0</v>
      </c>
      <c r="AB10" s="364"/>
      <c r="AC10" s="327"/>
      <c r="AD10" s="346"/>
      <c r="AE10" s="349"/>
      <c r="AF10" s="352"/>
      <c r="AG10" s="352"/>
      <c r="AH10" s="355"/>
    </row>
    <row r="11" spans="1:34" ht="28.5" customHeight="1">
      <c r="A11" s="405" t="s">
        <v>80</v>
      </c>
      <c r="B11" s="29" t="str">
        <f>A4</f>
        <v>Ａ</v>
      </c>
      <c r="C11" s="30" t="str">
        <f>Q5</f>
        <v>⑥</v>
      </c>
      <c r="D11" s="373" t="str">
        <f>IF(B12="","",IF(B12&gt;G12,"○",IF(B12=G12,"△","●")))</f>
        <v>●</v>
      </c>
      <c r="E11" s="373"/>
      <c r="F11" s="373"/>
      <c r="G11" s="31"/>
      <c r="H11" s="32"/>
      <c r="I11" s="29" t="str">
        <f>A4</f>
        <v>Ａ</v>
      </c>
      <c r="J11" s="30" t="str">
        <f>Q8</f>
        <v>③</v>
      </c>
      <c r="K11" s="373" t="str">
        <f>IF(I12="","",IF(I12&gt;N12,"○",IF(I12=N12,"△","●")))</f>
        <v>●</v>
      </c>
      <c r="L11" s="373"/>
      <c r="M11" s="373"/>
      <c r="N11" s="31"/>
      <c r="O11" s="32"/>
      <c r="P11" s="374"/>
      <c r="Q11" s="375"/>
      <c r="R11" s="378"/>
      <c r="S11" s="375"/>
      <c r="T11" s="375"/>
      <c r="U11" s="375"/>
      <c r="V11" s="376"/>
      <c r="W11" s="29" t="str">
        <f>A4</f>
        <v>Ａ</v>
      </c>
      <c r="X11" s="30" t="s">
        <v>6</v>
      </c>
      <c r="Y11" s="373" t="str">
        <f>IF(W12="","",IF(W12&gt;AB12,"○",IF(W12=AB12,"△","●")))</f>
        <v>●</v>
      </c>
      <c r="Z11" s="373"/>
      <c r="AA11" s="373"/>
      <c r="AB11" s="31"/>
      <c r="AC11" s="51"/>
      <c r="AD11" s="344">
        <f>IF(Y11="","",AE11*3+AF11)</f>
        <v>0</v>
      </c>
      <c r="AE11" s="347">
        <f ca="1">IF(Y11="","",COUNTIF(D11:M11:Y11,"○"))</f>
        <v>0</v>
      </c>
      <c r="AF11" s="350">
        <f ca="1">IF(Y11="","",COUNTIF(C11:R11:Y11,"△"))</f>
        <v>0</v>
      </c>
      <c r="AG11" s="350">
        <f ca="1">IF(Y11="","",COUNTIF(D11:M11:Y11,"●"))</f>
        <v>3</v>
      </c>
      <c r="AH11" s="353">
        <f>IF(K5="","",RANK(AD11,AD5:AD16))</f>
        <v>4</v>
      </c>
    </row>
    <row r="12" spans="1:34" ht="28.5" customHeight="1">
      <c r="A12" s="406"/>
      <c r="B12" s="324">
        <f>IF(D12="","",SUM(D12:D13))</f>
        <v>1</v>
      </c>
      <c r="C12" s="383">
        <f>IF(D12="","",SUM(D12:D13))</f>
        <v>1</v>
      </c>
      <c r="D12" s="33">
        <v>1</v>
      </c>
      <c r="E12" s="34" t="s">
        <v>52</v>
      </c>
      <c r="F12" s="35">
        <v>0</v>
      </c>
      <c r="G12" s="383">
        <f>IF(F12="","",SUM(F12:F13))</f>
        <v>2</v>
      </c>
      <c r="H12" s="371">
        <f>IF(I12="","",SUM(I12:I13))</f>
        <v>1</v>
      </c>
      <c r="I12" s="324">
        <f>IF(K12="","",SUM(K12:K13))</f>
        <v>1</v>
      </c>
      <c r="J12" s="383">
        <f>IF(K12="","",SUM(K12:K13))</f>
        <v>1</v>
      </c>
      <c r="K12" s="33">
        <v>0</v>
      </c>
      <c r="L12" s="34" t="s">
        <v>52</v>
      </c>
      <c r="M12" s="35">
        <v>2</v>
      </c>
      <c r="N12" s="383">
        <f>IF(M12="","",SUM(M12:M13))</f>
        <v>4</v>
      </c>
      <c r="O12" s="371">
        <f>IF(P12="","",SUM(P12:P13))</f>
      </c>
      <c r="P12" s="377"/>
      <c r="Q12" s="378"/>
      <c r="R12" s="378"/>
      <c r="S12" s="378"/>
      <c r="T12" s="378"/>
      <c r="U12" s="378"/>
      <c r="V12" s="379"/>
      <c r="W12" s="324">
        <f>IF(Y12="","",SUM(Y12:Y13))</f>
        <v>3</v>
      </c>
      <c r="X12" s="363">
        <f>IF(Y12="","",SUM(Y12:Y13))</f>
        <v>3</v>
      </c>
      <c r="Y12" s="33">
        <v>0</v>
      </c>
      <c r="Z12" s="34" t="s">
        <v>52</v>
      </c>
      <c r="AA12" s="35">
        <v>2</v>
      </c>
      <c r="AB12" s="363">
        <f>IF(AA12="","",SUM(AA12:AA13))</f>
        <v>4</v>
      </c>
      <c r="AC12" s="325">
        <f>IF(AD12="","",SUM(AD12:AD13))</f>
      </c>
      <c r="AD12" s="345"/>
      <c r="AE12" s="348"/>
      <c r="AF12" s="351"/>
      <c r="AG12" s="351"/>
      <c r="AH12" s="354"/>
    </row>
    <row r="13" spans="1:34" ht="28.5" customHeight="1">
      <c r="A13" s="36" t="s">
        <v>81</v>
      </c>
      <c r="B13" s="326"/>
      <c r="C13" s="364"/>
      <c r="D13" s="39">
        <v>0</v>
      </c>
      <c r="E13" s="37" t="s">
        <v>52</v>
      </c>
      <c r="F13" s="38">
        <v>2</v>
      </c>
      <c r="G13" s="364"/>
      <c r="H13" s="372"/>
      <c r="I13" s="326"/>
      <c r="J13" s="364"/>
      <c r="K13" s="39">
        <v>1</v>
      </c>
      <c r="L13" s="37" t="s">
        <v>52</v>
      </c>
      <c r="M13" s="38">
        <v>2</v>
      </c>
      <c r="N13" s="364"/>
      <c r="O13" s="372"/>
      <c r="P13" s="380"/>
      <c r="Q13" s="381"/>
      <c r="R13" s="381"/>
      <c r="S13" s="381"/>
      <c r="T13" s="381"/>
      <c r="U13" s="381"/>
      <c r="V13" s="382"/>
      <c r="W13" s="326"/>
      <c r="X13" s="364"/>
      <c r="Y13" s="33">
        <v>3</v>
      </c>
      <c r="Z13" s="37" t="s">
        <v>52</v>
      </c>
      <c r="AA13" s="38">
        <v>2</v>
      </c>
      <c r="AB13" s="364"/>
      <c r="AC13" s="327"/>
      <c r="AD13" s="346"/>
      <c r="AE13" s="349"/>
      <c r="AF13" s="352"/>
      <c r="AG13" s="352"/>
      <c r="AH13" s="355"/>
    </row>
    <row r="14" spans="1:34" ht="28.5" customHeight="1">
      <c r="A14" s="405" t="s">
        <v>86</v>
      </c>
      <c r="B14" s="29" t="str">
        <f>A4</f>
        <v>Ａ</v>
      </c>
      <c r="C14" s="30" t="str">
        <f>X5</f>
        <v>④</v>
      </c>
      <c r="D14" s="373" t="str">
        <f>IF(B15="","",IF(B15&gt;G15,"○",IF(B15=G15,"△","●")))</f>
        <v>●</v>
      </c>
      <c r="E14" s="373"/>
      <c r="F14" s="373"/>
      <c r="G14" s="31"/>
      <c r="H14" s="32"/>
      <c r="I14" s="29" t="str">
        <f>A4</f>
        <v>Ａ</v>
      </c>
      <c r="J14" s="30" t="str">
        <f>X8</f>
        <v>⑤</v>
      </c>
      <c r="K14" s="373" t="str">
        <f>IF(I15="","",IF(I15&gt;N15,"○",IF(I15=N15,"△","●")))</f>
        <v>△</v>
      </c>
      <c r="L14" s="373"/>
      <c r="M14" s="373"/>
      <c r="N14" s="31"/>
      <c r="O14" s="32"/>
      <c r="P14" s="29" t="str">
        <f>A4</f>
        <v>Ａ</v>
      </c>
      <c r="Q14" s="30" t="str">
        <f>X11</f>
        <v>②</v>
      </c>
      <c r="R14" s="373" t="str">
        <f>IF(P15="","",IF(P15&gt;U15,"○",IF(P15=U15,"△","●")))</f>
        <v>○</v>
      </c>
      <c r="S14" s="373"/>
      <c r="T14" s="373"/>
      <c r="U14" s="31"/>
      <c r="V14" s="32"/>
      <c r="W14" s="374"/>
      <c r="X14" s="375"/>
      <c r="Y14" s="375"/>
      <c r="Z14" s="375"/>
      <c r="AA14" s="375"/>
      <c r="AB14" s="375"/>
      <c r="AC14" s="390"/>
      <c r="AD14" s="344">
        <f>IF(R14="","",AE14*3+AF14)</f>
        <v>4</v>
      </c>
      <c r="AE14" s="347">
        <f ca="1">IF(R14="","",COUNTIF(D14:M14:R14,"○"))</f>
        <v>1</v>
      </c>
      <c r="AF14" s="350">
        <f>IF(R14="","",COUNTIF(C14:T14,"△"))</f>
        <v>1</v>
      </c>
      <c r="AG14" s="350">
        <f>IF(R14="","",COUNTIF(D14:T14,"●"))</f>
        <v>1</v>
      </c>
      <c r="AH14" s="353">
        <f>IF(K5="","",RANK(AD14,AD5:AD16))</f>
        <v>3</v>
      </c>
    </row>
    <row r="15" spans="1:34" ht="28.5" customHeight="1">
      <c r="A15" s="406"/>
      <c r="B15" s="324">
        <f>IF(D15="","",SUM(D15:D16))</f>
        <v>0</v>
      </c>
      <c r="C15" s="383">
        <f>IF(D15="","",SUM(D15:D16))</f>
        <v>0</v>
      </c>
      <c r="D15" s="33">
        <v>0</v>
      </c>
      <c r="E15" s="34" t="s">
        <v>52</v>
      </c>
      <c r="F15" s="35">
        <v>2</v>
      </c>
      <c r="G15" s="383">
        <f>IF(F15="","",SUM(F15:F16))</f>
        <v>2</v>
      </c>
      <c r="H15" s="371">
        <f>IF(I15="","",SUM(I15:I16))</f>
        <v>0</v>
      </c>
      <c r="I15" s="324">
        <f>IF(K15="","",SUM(K15:K16))</f>
        <v>0</v>
      </c>
      <c r="J15" s="383">
        <f>IF(K15="","",SUM(K15:K16))</f>
        <v>0</v>
      </c>
      <c r="K15" s="33">
        <v>0</v>
      </c>
      <c r="L15" s="34" t="s">
        <v>52</v>
      </c>
      <c r="M15" s="35">
        <v>0</v>
      </c>
      <c r="N15" s="383">
        <f>IF(M15="","",SUM(M15:M16))</f>
        <v>0</v>
      </c>
      <c r="O15" s="371">
        <f>IF(P15="","",SUM(P15:P16))</f>
        <v>4</v>
      </c>
      <c r="P15" s="324">
        <f>IF(R15="","",SUM(R15:R16))</f>
        <v>4</v>
      </c>
      <c r="Q15" s="383">
        <f>IF(R15="","",SUM(R15:R16))</f>
        <v>4</v>
      </c>
      <c r="R15" s="33">
        <v>2</v>
      </c>
      <c r="S15" s="34" t="s">
        <v>52</v>
      </c>
      <c r="T15" s="35">
        <v>0</v>
      </c>
      <c r="U15" s="383">
        <f>IF(T15="","",SUM(T15:T16))</f>
        <v>3</v>
      </c>
      <c r="V15" s="371">
        <f>IF(W15="","",SUM(W15:W16))</f>
      </c>
      <c r="W15" s="377"/>
      <c r="X15" s="378"/>
      <c r="Y15" s="378"/>
      <c r="Z15" s="378"/>
      <c r="AA15" s="378"/>
      <c r="AB15" s="378"/>
      <c r="AC15" s="391"/>
      <c r="AD15" s="345"/>
      <c r="AE15" s="348"/>
      <c r="AF15" s="351"/>
      <c r="AG15" s="351"/>
      <c r="AH15" s="354"/>
    </row>
    <row r="16" spans="1:34" ht="28.5" customHeight="1" thickBot="1">
      <c r="A16" s="40" t="s">
        <v>87</v>
      </c>
      <c r="B16" s="395"/>
      <c r="C16" s="388"/>
      <c r="D16" s="41">
        <v>0</v>
      </c>
      <c r="E16" s="42" t="s">
        <v>52</v>
      </c>
      <c r="F16" s="43">
        <v>0</v>
      </c>
      <c r="G16" s="388"/>
      <c r="H16" s="389"/>
      <c r="I16" s="395"/>
      <c r="J16" s="388"/>
      <c r="K16" s="41">
        <v>0</v>
      </c>
      <c r="L16" s="42" t="s">
        <v>52</v>
      </c>
      <c r="M16" s="43">
        <v>0</v>
      </c>
      <c r="N16" s="388"/>
      <c r="O16" s="389"/>
      <c r="P16" s="395"/>
      <c r="Q16" s="388"/>
      <c r="R16" s="41">
        <v>2</v>
      </c>
      <c r="S16" s="42" t="s">
        <v>52</v>
      </c>
      <c r="T16" s="43">
        <v>3</v>
      </c>
      <c r="U16" s="388"/>
      <c r="V16" s="389"/>
      <c r="W16" s="392"/>
      <c r="X16" s="393"/>
      <c r="Y16" s="393"/>
      <c r="Z16" s="393"/>
      <c r="AA16" s="393"/>
      <c r="AB16" s="393"/>
      <c r="AC16" s="394"/>
      <c r="AD16" s="356"/>
      <c r="AE16" s="357"/>
      <c r="AF16" s="358"/>
      <c r="AG16" s="358"/>
      <c r="AH16" s="359"/>
    </row>
    <row r="17" spans="1:34" ht="28.5" customHeight="1">
      <c r="A17" s="86"/>
      <c r="B17" s="82"/>
      <c r="C17" s="82"/>
      <c r="D17" s="52"/>
      <c r="E17" s="52"/>
      <c r="F17" s="52"/>
      <c r="G17" s="82"/>
      <c r="H17" s="82"/>
      <c r="I17" s="82"/>
      <c r="J17" s="82"/>
      <c r="K17" s="52"/>
      <c r="L17" s="52"/>
      <c r="M17" s="52"/>
      <c r="N17" s="82"/>
      <c r="O17" s="82"/>
      <c r="P17" s="82"/>
      <c r="Q17" s="82"/>
      <c r="R17" s="52"/>
      <c r="S17" s="52"/>
      <c r="T17" s="52"/>
      <c r="U17" s="82"/>
      <c r="V17" s="82"/>
      <c r="W17" s="55"/>
      <c r="X17" s="55"/>
      <c r="Y17" s="55"/>
      <c r="Z17" s="55"/>
      <c r="AA17" s="55"/>
      <c r="AB17" s="55"/>
      <c r="AC17" s="55"/>
      <c r="AD17" s="96"/>
      <c r="AE17" s="96"/>
      <c r="AF17" s="96"/>
      <c r="AG17" s="96"/>
      <c r="AH17" s="97"/>
    </row>
    <row r="18" ht="28.5" customHeight="1" thickBot="1">
      <c r="AD18" s="48"/>
    </row>
    <row r="19" spans="1:34" ht="53.25" customHeight="1">
      <c r="A19" s="28" t="s">
        <v>20</v>
      </c>
      <c r="B19" s="385" t="str">
        <f>A20</f>
        <v>常磐</v>
      </c>
      <c r="C19" s="386"/>
      <c r="D19" s="386"/>
      <c r="E19" s="386"/>
      <c r="F19" s="386"/>
      <c r="G19" s="386"/>
      <c r="H19" s="400"/>
      <c r="I19" s="385" t="str">
        <f>A23</f>
        <v>京丹波</v>
      </c>
      <c r="J19" s="386"/>
      <c r="K19" s="386"/>
      <c r="L19" s="386"/>
      <c r="M19" s="386"/>
      <c r="N19" s="386"/>
      <c r="O19" s="400"/>
      <c r="P19" s="385" t="str">
        <f>A26</f>
        <v>山東</v>
      </c>
      <c r="Q19" s="386"/>
      <c r="R19" s="386"/>
      <c r="S19" s="386"/>
      <c r="T19" s="386"/>
      <c r="U19" s="386"/>
      <c r="V19" s="400"/>
      <c r="W19" s="385" t="str">
        <f>A29</f>
        <v>くす</v>
      </c>
      <c r="X19" s="386"/>
      <c r="Y19" s="386"/>
      <c r="Z19" s="386"/>
      <c r="AA19" s="386"/>
      <c r="AB19" s="386"/>
      <c r="AC19" s="387"/>
      <c r="AD19" s="89" t="s">
        <v>53</v>
      </c>
      <c r="AE19" s="90" t="s">
        <v>54</v>
      </c>
      <c r="AF19" s="90" t="s">
        <v>55</v>
      </c>
      <c r="AG19" s="90" t="s">
        <v>56</v>
      </c>
      <c r="AH19" s="91" t="s">
        <v>57</v>
      </c>
    </row>
    <row r="20" spans="1:34" ht="28.5" customHeight="1">
      <c r="A20" s="405" t="s">
        <v>88</v>
      </c>
      <c r="B20" s="374"/>
      <c r="C20" s="375"/>
      <c r="D20" s="375"/>
      <c r="E20" s="375"/>
      <c r="F20" s="375"/>
      <c r="G20" s="375"/>
      <c r="H20" s="376"/>
      <c r="I20" s="29" t="str">
        <f>A19</f>
        <v>Ｂ</v>
      </c>
      <c r="J20" s="30" t="s">
        <v>5</v>
      </c>
      <c r="K20" s="373" t="str">
        <f>IF(I21="","",IF(I21&gt;N21,"○",IF(I21=N21,"△","●")))</f>
        <v>●</v>
      </c>
      <c r="L20" s="373"/>
      <c r="M20" s="373"/>
      <c r="N20" s="31"/>
      <c r="O20" s="32"/>
      <c r="P20" s="29" t="str">
        <f>A19</f>
        <v>Ｂ</v>
      </c>
      <c r="Q20" s="30" t="s">
        <v>9</v>
      </c>
      <c r="R20" s="373" t="str">
        <f>IF(P21="","",IF(P21&gt;U21,"○",IF(P21=U21,"△","●")))</f>
        <v>●</v>
      </c>
      <c r="S20" s="373"/>
      <c r="T20" s="373"/>
      <c r="U20" s="31"/>
      <c r="V20" s="32"/>
      <c r="W20" s="29" t="str">
        <f>A19</f>
        <v>Ｂ</v>
      </c>
      <c r="X20" s="31" t="s">
        <v>10</v>
      </c>
      <c r="Y20" s="373" t="str">
        <f>IF(W21="","",IF(W21&gt;AB21,"○",IF(W21=AB21,"△","●")))</f>
        <v>○</v>
      </c>
      <c r="Z20" s="373"/>
      <c r="AA20" s="373"/>
      <c r="AB20" s="31"/>
      <c r="AC20" s="51"/>
      <c r="AD20" s="344">
        <f>IF(K20="","",AE20*3+AF20)</f>
        <v>3</v>
      </c>
      <c r="AE20" s="347">
        <f>IF(K20="","",COUNTIF(K20:R20:Y20,"○"))</f>
        <v>1</v>
      </c>
      <c r="AF20" s="350">
        <f ca="1">IF(K20="","",COUNTIF(K20:R20:Y20,"△"))</f>
        <v>0</v>
      </c>
      <c r="AG20" s="350">
        <f ca="1">IF(K20="","",COUNTIF(K20:R20:Y20,"●"))</f>
        <v>2</v>
      </c>
      <c r="AH20" s="353">
        <f>IF(K20="","",RANK(AD20,AD20:AD31))</f>
        <v>3</v>
      </c>
    </row>
    <row r="21" spans="1:34" ht="28.5" customHeight="1">
      <c r="A21" s="406"/>
      <c r="B21" s="377"/>
      <c r="C21" s="378"/>
      <c r="D21" s="378"/>
      <c r="E21" s="378"/>
      <c r="F21" s="378"/>
      <c r="G21" s="378"/>
      <c r="H21" s="379"/>
      <c r="I21" s="324">
        <f>IF(K21="","",SUM(K21:K22))</f>
        <v>1</v>
      </c>
      <c r="J21" s="371">
        <f>IF(K21="","",SUM(K21:K22))</f>
        <v>1</v>
      </c>
      <c r="K21" s="33">
        <v>1</v>
      </c>
      <c r="L21" s="34" t="s">
        <v>52</v>
      </c>
      <c r="M21" s="35">
        <v>1</v>
      </c>
      <c r="N21" s="324">
        <f>IF(M21="","",SUM(M21:M22))</f>
        <v>2</v>
      </c>
      <c r="O21" s="371">
        <f>IF(P21="","",SUM(P21:P22))</f>
        <v>0</v>
      </c>
      <c r="P21" s="324">
        <f>IF(R21="","",SUM(R21:R22))</f>
        <v>0</v>
      </c>
      <c r="Q21" s="371">
        <f>IF(R21="","",SUM(R21:R22))</f>
        <v>0</v>
      </c>
      <c r="R21" s="33">
        <v>0</v>
      </c>
      <c r="S21" s="34" t="s">
        <v>52</v>
      </c>
      <c r="T21" s="34">
        <v>1</v>
      </c>
      <c r="U21" s="324">
        <f>IF(T21="","",SUM(T21:T22))</f>
        <v>2</v>
      </c>
      <c r="V21" s="371">
        <f>IF(W21="","",SUM(W21:W22))</f>
        <v>2</v>
      </c>
      <c r="W21" s="324">
        <f>IF(Y21="","",SUM(Y21:Y22))</f>
        <v>2</v>
      </c>
      <c r="X21" s="363">
        <f>IF(Y21="","",SUM(Y21:Y22))</f>
        <v>2</v>
      </c>
      <c r="Y21" s="33">
        <v>0</v>
      </c>
      <c r="Z21" s="34" t="s">
        <v>52</v>
      </c>
      <c r="AA21" s="35">
        <v>1</v>
      </c>
      <c r="AB21" s="324">
        <f>IF(AA21="","",SUM(AA21:AA22))</f>
        <v>1</v>
      </c>
      <c r="AC21" s="325">
        <f>IF(AD21="","",SUM(AD21:AD22))</f>
      </c>
      <c r="AD21" s="345"/>
      <c r="AE21" s="348"/>
      <c r="AF21" s="351"/>
      <c r="AG21" s="351"/>
      <c r="AH21" s="354"/>
    </row>
    <row r="22" spans="1:34" ht="28.5" customHeight="1">
      <c r="A22" s="36" t="s">
        <v>85</v>
      </c>
      <c r="B22" s="380"/>
      <c r="C22" s="381"/>
      <c r="D22" s="381"/>
      <c r="E22" s="381"/>
      <c r="F22" s="381"/>
      <c r="G22" s="381"/>
      <c r="H22" s="382"/>
      <c r="I22" s="326"/>
      <c r="J22" s="372"/>
      <c r="K22" s="33">
        <v>0</v>
      </c>
      <c r="L22" s="37" t="s">
        <v>52</v>
      </c>
      <c r="M22" s="38">
        <v>1</v>
      </c>
      <c r="N22" s="326"/>
      <c r="O22" s="372"/>
      <c r="P22" s="326"/>
      <c r="Q22" s="372"/>
      <c r="R22" s="33">
        <v>0</v>
      </c>
      <c r="S22" s="37" t="s">
        <v>52</v>
      </c>
      <c r="T22" s="37">
        <v>1</v>
      </c>
      <c r="U22" s="326"/>
      <c r="V22" s="372"/>
      <c r="W22" s="326"/>
      <c r="X22" s="364"/>
      <c r="Y22" s="33">
        <v>2</v>
      </c>
      <c r="Z22" s="37" t="s">
        <v>52</v>
      </c>
      <c r="AA22" s="38">
        <v>0</v>
      </c>
      <c r="AB22" s="326"/>
      <c r="AC22" s="327"/>
      <c r="AD22" s="346"/>
      <c r="AE22" s="349"/>
      <c r="AF22" s="352"/>
      <c r="AG22" s="352"/>
      <c r="AH22" s="355"/>
    </row>
    <row r="23" spans="1:34" ht="28.5" customHeight="1">
      <c r="A23" s="405" t="s">
        <v>89</v>
      </c>
      <c r="B23" s="29" t="str">
        <f>A19</f>
        <v>Ｂ</v>
      </c>
      <c r="C23" s="30" t="str">
        <f>J20</f>
        <v>①</v>
      </c>
      <c r="D23" s="373" t="str">
        <f>IF(B24="","",IF(B24&gt;G24,"○",IF(B24=G24,"△","●")))</f>
        <v>○</v>
      </c>
      <c r="E23" s="373"/>
      <c r="F23" s="373"/>
      <c r="G23" s="31"/>
      <c r="H23" s="32"/>
      <c r="I23" s="374"/>
      <c r="J23" s="375"/>
      <c r="K23" s="375"/>
      <c r="L23" s="375"/>
      <c r="M23" s="375"/>
      <c r="N23" s="375"/>
      <c r="O23" s="376"/>
      <c r="P23" s="29" t="str">
        <f>A19</f>
        <v>Ｂ</v>
      </c>
      <c r="Q23" s="30" t="s">
        <v>8</v>
      </c>
      <c r="R23" s="373" t="str">
        <f>IF(P24="","",IF(P24&gt;U24,"○",IF(P24=U24,"△","●")))</f>
        <v>○</v>
      </c>
      <c r="S23" s="373"/>
      <c r="T23" s="401"/>
      <c r="U23" s="31"/>
      <c r="V23" s="32"/>
      <c r="W23" s="29" t="str">
        <f>A19</f>
        <v>Ｂ</v>
      </c>
      <c r="X23" s="30" t="s">
        <v>7</v>
      </c>
      <c r="Y23" s="373" t="str">
        <f>IF(W24="","",IF(W24&gt;AB24,"○",IF(W24=AB24,"△","●")))</f>
        <v>○</v>
      </c>
      <c r="Z23" s="373"/>
      <c r="AA23" s="373"/>
      <c r="AB23" s="31"/>
      <c r="AC23" s="51"/>
      <c r="AD23" s="344">
        <f>IF(D23="","",AE23*3+AF23)</f>
        <v>9</v>
      </c>
      <c r="AE23" s="347">
        <f ca="1">IF(D23="","",COUNTIF(D23:R23:Y23,"○"))</f>
        <v>3</v>
      </c>
      <c r="AF23" s="350">
        <f ca="1">IF(D23="","",COUNTIF(C23:R23:Y23,"△"))</f>
        <v>0</v>
      </c>
      <c r="AG23" s="350">
        <f ca="1">IF(D23="","",COUNTIF(D23:R23:Y23,"●"))</f>
        <v>0</v>
      </c>
      <c r="AH23" s="353">
        <f>IF(K20="","",RANK(AD23,AD20:AD31))</f>
        <v>1</v>
      </c>
    </row>
    <row r="24" spans="1:34" ht="28.5" customHeight="1">
      <c r="A24" s="406"/>
      <c r="B24" s="324">
        <f>IF(D24="","",SUM(D24:D25))</f>
        <v>2</v>
      </c>
      <c r="C24" s="383">
        <f>IF(D24="","",SUM(D24:D25))</f>
        <v>2</v>
      </c>
      <c r="D24" s="33">
        <v>1</v>
      </c>
      <c r="E24" s="52" t="s">
        <v>52</v>
      </c>
      <c r="F24" s="35">
        <v>1</v>
      </c>
      <c r="G24" s="383">
        <f>IF(F24="","",SUM(F24:F25))</f>
        <v>1</v>
      </c>
      <c r="H24" s="371">
        <f>IF(I24="","",SUM(I24:I25))</f>
      </c>
      <c r="I24" s="377"/>
      <c r="J24" s="378"/>
      <c r="K24" s="378"/>
      <c r="L24" s="378"/>
      <c r="M24" s="378"/>
      <c r="N24" s="378"/>
      <c r="O24" s="379"/>
      <c r="P24" s="324">
        <f>IF(R24="","",SUM(R24:R25))</f>
        <v>2</v>
      </c>
      <c r="Q24" s="383">
        <f>IF(R24="","",SUM(R24:R25))</f>
        <v>2</v>
      </c>
      <c r="R24" s="33">
        <v>1</v>
      </c>
      <c r="S24" s="34" t="s">
        <v>52</v>
      </c>
      <c r="T24" s="34">
        <v>0</v>
      </c>
      <c r="U24" s="324">
        <f>IF(T24="","",SUM(T24:T25))</f>
        <v>1</v>
      </c>
      <c r="V24" s="371">
        <f>IF(W24="","",SUM(W24:W25))</f>
        <v>2</v>
      </c>
      <c r="W24" s="324">
        <f>IF(Y24="","",SUM(Y24:Y25))</f>
        <v>2</v>
      </c>
      <c r="X24" s="363">
        <f>IF(Y24="","",SUM(Y24:Y25))</f>
        <v>2</v>
      </c>
      <c r="Y24" s="33">
        <v>1</v>
      </c>
      <c r="Z24" s="34" t="s">
        <v>52</v>
      </c>
      <c r="AA24" s="35">
        <v>1</v>
      </c>
      <c r="AB24" s="324">
        <f>IF(AA24="","",SUM(AA24:AA25))</f>
        <v>1</v>
      </c>
      <c r="AC24" s="325">
        <f>IF(AD24="","",SUM(AD24:AD25))</f>
      </c>
      <c r="AD24" s="345"/>
      <c r="AE24" s="348"/>
      <c r="AF24" s="351"/>
      <c r="AG24" s="351"/>
      <c r="AH24" s="354"/>
    </row>
    <row r="25" spans="1:34" ht="28.5" customHeight="1">
      <c r="A25" s="36" t="s">
        <v>90</v>
      </c>
      <c r="B25" s="326"/>
      <c r="C25" s="364"/>
      <c r="D25" s="39">
        <v>1</v>
      </c>
      <c r="E25" s="37" t="s">
        <v>52</v>
      </c>
      <c r="F25" s="38">
        <v>0</v>
      </c>
      <c r="G25" s="364"/>
      <c r="H25" s="372"/>
      <c r="I25" s="380"/>
      <c r="J25" s="381"/>
      <c r="K25" s="381"/>
      <c r="L25" s="381"/>
      <c r="M25" s="381"/>
      <c r="N25" s="381"/>
      <c r="O25" s="382"/>
      <c r="P25" s="326"/>
      <c r="Q25" s="364"/>
      <c r="R25" s="39">
        <v>1</v>
      </c>
      <c r="S25" s="37" t="s">
        <v>52</v>
      </c>
      <c r="T25" s="34">
        <v>1</v>
      </c>
      <c r="U25" s="326"/>
      <c r="V25" s="372"/>
      <c r="W25" s="326"/>
      <c r="X25" s="364"/>
      <c r="Y25" s="33">
        <v>1</v>
      </c>
      <c r="Z25" s="37" t="s">
        <v>52</v>
      </c>
      <c r="AA25" s="38">
        <v>0</v>
      </c>
      <c r="AB25" s="326"/>
      <c r="AC25" s="327"/>
      <c r="AD25" s="346"/>
      <c r="AE25" s="349"/>
      <c r="AF25" s="352"/>
      <c r="AG25" s="352"/>
      <c r="AH25" s="355"/>
    </row>
    <row r="26" spans="1:34" ht="28.5" customHeight="1">
      <c r="A26" s="405" t="s">
        <v>91</v>
      </c>
      <c r="B26" s="29" t="str">
        <f>A19</f>
        <v>Ｂ</v>
      </c>
      <c r="C26" s="30" t="str">
        <f>Q20</f>
        <v>⑥</v>
      </c>
      <c r="D26" s="373" t="str">
        <f>IF(B27="","",IF(B27&gt;G27,"○",IF(B27=G27,"△","●")))</f>
        <v>○</v>
      </c>
      <c r="E26" s="373"/>
      <c r="F26" s="373"/>
      <c r="G26" s="31"/>
      <c r="H26" s="32"/>
      <c r="I26" s="29" t="str">
        <f>A19</f>
        <v>Ｂ</v>
      </c>
      <c r="J26" s="30" t="str">
        <f>Q23</f>
        <v>③</v>
      </c>
      <c r="K26" s="373" t="str">
        <f>IF(I27="","",IF(I27&gt;N27,"○",IF(I27=N27,"△","●")))</f>
        <v>●</v>
      </c>
      <c r="L26" s="373"/>
      <c r="M26" s="373"/>
      <c r="N26" s="31"/>
      <c r="O26" s="32"/>
      <c r="P26" s="374"/>
      <c r="Q26" s="375"/>
      <c r="R26" s="375"/>
      <c r="S26" s="375"/>
      <c r="T26" s="375"/>
      <c r="U26" s="375"/>
      <c r="V26" s="376"/>
      <c r="W26" s="29" t="str">
        <f>A19</f>
        <v>Ｂ</v>
      </c>
      <c r="X26" s="30" t="s">
        <v>6</v>
      </c>
      <c r="Y26" s="373" t="str">
        <f>IF(W27="","",IF(W27&gt;AB27,"○",IF(W27=AB27,"△","●")))</f>
        <v>○</v>
      </c>
      <c r="Z26" s="373"/>
      <c r="AA26" s="373"/>
      <c r="AB26" s="31"/>
      <c r="AC26" s="51"/>
      <c r="AD26" s="344">
        <f>IF(Y26="","",AE26*3+AF26)</f>
        <v>6</v>
      </c>
      <c r="AE26" s="347">
        <f ca="1">IF(Y26="","",COUNTIF(D26:M26:Y26,"○"))</f>
        <v>2</v>
      </c>
      <c r="AF26" s="350">
        <f ca="1">IF(Y26="","",COUNTIF(C26:R26:Y26,"△"))</f>
        <v>0</v>
      </c>
      <c r="AG26" s="350">
        <f ca="1">IF(Y26="","",COUNTIF(D26:M26:Y26,"●"))</f>
        <v>1</v>
      </c>
      <c r="AH26" s="353">
        <f>IF(K20="","",RANK(AD26,AD20:AD31))</f>
        <v>2</v>
      </c>
    </row>
    <row r="27" spans="1:34" ht="28.5" customHeight="1">
      <c r="A27" s="406"/>
      <c r="B27" s="324">
        <f>IF(D27="","",SUM(D27:D28))</f>
        <v>2</v>
      </c>
      <c r="C27" s="383">
        <f>IF(D27="","",SUM(D27:D28))</f>
        <v>2</v>
      </c>
      <c r="D27" s="33">
        <v>1</v>
      </c>
      <c r="E27" s="52" t="s">
        <v>52</v>
      </c>
      <c r="F27" s="35">
        <v>0</v>
      </c>
      <c r="G27" s="363">
        <f>IF(F27="","",SUM(F27:F28))</f>
        <v>0</v>
      </c>
      <c r="H27" s="371">
        <f>IF(I27="","",SUM(I27:I28))</f>
        <v>1</v>
      </c>
      <c r="I27" s="324">
        <f>IF(K27="","",SUM(K27:K28))</f>
        <v>1</v>
      </c>
      <c r="J27" s="363">
        <f>IF(K27="","",SUM(K27:K28))</f>
        <v>1</v>
      </c>
      <c r="K27" s="33">
        <v>0</v>
      </c>
      <c r="L27" s="52" t="s">
        <v>52</v>
      </c>
      <c r="M27" s="35">
        <v>1</v>
      </c>
      <c r="N27" s="383">
        <f>IF(M27="","",SUM(M27:M28))</f>
        <v>2</v>
      </c>
      <c r="O27" s="371">
        <f>IF(P27="","",SUM(P27:P28))</f>
      </c>
      <c r="P27" s="377"/>
      <c r="Q27" s="378"/>
      <c r="R27" s="378"/>
      <c r="S27" s="378"/>
      <c r="T27" s="378"/>
      <c r="U27" s="378"/>
      <c r="V27" s="379"/>
      <c r="W27" s="324">
        <f>IF(Y27="","",SUM(Y27:Y28))</f>
        <v>4</v>
      </c>
      <c r="X27" s="363">
        <f>IF(Y27="","",SUM(Y27:Y28))</f>
        <v>4</v>
      </c>
      <c r="Y27" s="33">
        <v>2</v>
      </c>
      <c r="Z27" s="34" t="s">
        <v>52</v>
      </c>
      <c r="AA27" s="35">
        <v>0</v>
      </c>
      <c r="AB27" s="324">
        <f>IF(AA27="","",SUM(AA27:AA28))</f>
        <v>0</v>
      </c>
      <c r="AC27" s="325">
        <f>IF(AD27="","",SUM(AD27:AD28))</f>
      </c>
      <c r="AD27" s="345"/>
      <c r="AE27" s="348"/>
      <c r="AF27" s="351"/>
      <c r="AG27" s="351"/>
      <c r="AH27" s="354"/>
    </row>
    <row r="28" spans="1:34" ht="28.5" customHeight="1">
      <c r="A28" s="36" t="s">
        <v>87</v>
      </c>
      <c r="B28" s="326"/>
      <c r="C28" s="364"/>
      <c r="D28" s="39">
        <v>1</v>
      </c>
      <c r="E28" s="37" t="s">
        <v>52</v>
      </c>
      <c r="F28" s="38">
        <v>0</v>
      </c>
      <c r="G28" s="364"/>
      <c r="H28" s="372"/>
      <c r="I28" s="326"/>
      <c r="J28" s="364"/>
      <c r="K28" s="39">
        <v>1</v>
      </c>
      <c r="L28" s="37" t="s">
        <v>52</v>
      </c>
      <c r="M28" s="38">
        <v>1</v>
      </c>
      <c r="N28" s="364"/>
      <c r="O28" s="372"/>
      <c r="P28" s="380"/>
      <c r="Q28" s="381"/>
      <c r="R28" s="381"/>
      <c r="S28" s="381"/>
      <c r="T28" s="381"/>
      <c r="U28" s="381"/>
      <c r="V28" s="382"/>
      <c r="W28" s="326"/>
      <c r="X28" s="364"/>
      <c r="Y28" s="33">
        <v>2</v>
      </c>
      <c r="Z28" s="37" t="s">
        <v>52</v>
      </c>
      <c r="AA28" s="38">
        <v>0</v>
      </c>
      <c r="AB28" s="326"/>
      <c r="AC28" s="327"/>
      <c r="AD28" s="346"/>
      <c r="AE28" s="349"/>
      <c r="AF28" s="352"/>
      <c r="AG28" s="352"/>
      <c r="AH28" s="355"/>
    </row>
    <row r="29" spans="1:34" ht="28.5" customHeight="1">
      <c r="A29" s="405" t="s">
        <v>92</v>
      </c>
      <c r="B29" s="29" t="str">
        <f>A19</f>
        <v>Ｂ</v>
      </c>
      <c r="C29" s="30" t="str">
        <f>X20</f>
        <v>④</v>
      </c>
      <c r="D29" s="408" t="str">
        <f>IF(B30="","",IF(B30&gt;G30,"○",IF(B30=G30,"△","●")))</f>
        <v>●</v>
      </c>
      <c r="E29" s="408"/>
      <c r="F29" s="408"/>
      <c r="G29" s="55"/>
      <c r="H29" s="98"/>
      <c r="I29" s="99" t="str">
        <f>A19</f>
        <v>Ｂ</v>
      </c>
      <c r="J29" s="57" t="str">
        <f>X23</f>
        <v>⑤</v>
      </c>
      <c r="K29" s="408" t="str">
        <f>IF(I30="","",IF(I30&gt;N30,"○",IF(I30=N30,"△","●")))</f>
        <v>●</v>
      </c>
      <c r="L29" s="408"/>
      <c r="M29" s="408"/>
      <c r="N29" s="31"/>
      <c r="O29" s="32"/>
      <c r="P29" s="29" t="str">
        <f>A19</f>
        <v>Ｂ</v>
      </c>
      <c r="Q29" s="30" t="str">
        <f>X26</f>
        <v>②</v>
      </c>
      <c r="R29" s="373" t="str">
        <f>IF(P30="","",IF(P30&gt;U30,"○",IF(P30=U30,"△","●")))</f>
        <v>●</v>
      </c>
      <c r="S29" s="373"/>
      <c r="T29" s="373"/>
      <c r="U29" s="31"/>
      <c r="V29" s="32"/>
      <c r="W29" s="374"/>
      <c r="X29" s="375"/>
      <c r="Y29" s="375"/>
      <c r="Z29" s="375"/>
      <c r="AA29" s="375"/>
      <c r="AB29" s="375"/>
      <c r="AC29" s="390"/>
      <c r="AD29" s="344">
        <f>IF(R29="","",AE29*3+AF29)</f>
        <v>0</v>
      </c>
      <c r="AE29" s="347">
        <f ca="1">IF(R29="","",COUNTIF(D29:M29:R29,"○"))</f>
        <v>0</v>
      </c>
      <c r="AF29" s="350">
        <f>IF(R29="","",COUNTIF(C29:T29,"△"))</f>
        <v>0</v>
      </c>
      <c r="AG29" s="350">
        <f>IF(R29="","",COUNTIF(D29:T29,"●"))</f>
        <v>3</v>
      </c>
      <c r="AH29" s="353">
        <f>IF(K20="","",RANK(AD29,AD20:AD31))</f>
        <v>4</v>
      </c>
    </row>
    <row r="30" spans="1:34" ht="28.5" customHeight="1">
      <c r="A30" s="406"/>
      <c r="B30" s="324">
        <f>IF(D30="","",SUM(D30:D31))</f>
        <v>1</v>
      </c>
      <c r="C30" s="363">
        <f>IF(D30="","",SUM(D30:D31))</f>
        <v>1</v>
      </c>
      <c r="D30" s="33">
        <v>1</v>
      </c>
      <c r="E30" s="52" t="s">
        <v>52</v>
      </c>
      <c r="F30" s="35">
        <v>0</v>
      </c>
      <c r="G30" s="363">
        <f>IF(F30="","",SUM(F30:F31))</f>
        <v>2</v>
      </c>
      <c r="H30" s="371">
        <f>IF(I30="","",SUM(I30:I31))</f>
        <v>1</v>
      </c>
      <c r="I30" s="324">
        <f>IF(K30="","",SUM(K30:K31))</f>
        <v>1</v>
      </c>
      <c r="J30" s="363">
        <f>IF(K30="","",SUM(K30:K31))</f>
        <v>1</v>
      </c>
      <c r="K30" s="33">
        <v>1</v>
      </c>
      <c r="L30" s="52" t="s">
        <v>52</v>
      </c>
      <c r="M30" s="35">
        <v>1</v>
      </c>
      <c r="N30" s="363">
        <f>IF(M30="","",SUM(M30:M31))</f>
        <v>2</v>
      </c>
      <c r="O30" s="371">
        <f>IF(P30="","",SUM(P30:P31))</f>
        <v>0</v>
      </c>
      <c r="P30" s="324">
        <f>IF(R30="","",SUM(R30:R31))</f>
        <v>0</v>
      </c>
      <c r="Q30" s="363">
        <f>IF(R30="","",SUM(R30:R31))</f>
        <v>0</v>
      </c>
      <c r="R30" s="33">
        <v>0</v>
      </c>
      <c r="S30" s="52" t="s">
        <v>52</v>
      </c>
      <c r="T30" s="35">
        <v>2</v>
      </c>
      <c r="U30" s="363">
        <f>IF(T30="","",SUM(T30:T31))</f>
        <v>4</v>
      </c>
      <c r="V30" s="371">
        <f>IF(W30="","",SUM(W30:W31))</f>
      </c>
      <c r="W30" s="377"/>
      <c r="X30" s="378"/>
      <c r="Y30" s="378"/>
      <c r="Z30" s="378"/>
      <c r="AA30" s="378"/>
      <c r="AB30" s="378"/>
      <c r="AC30" s="391"/>
      <c r="AD30" s="345"/>
      <c r="AE30" s="348"/>
      <c r="AF30" s="351"/>
      <c r="AG30" s="351"/>
      <c r="AH30" s="354"/>
    </row>
    <row r="31" spans="1:34" ht="28.5" customHeight="1" thickBot="1">
      <c r="A31" s="40" t="s">
        <v>93</v>
      </c>
      <c r="B31" s="395"/>
      <c r="C31" s="388"/>
      <c r="D31" s="41">
        <v>0</v>
      </c>
      <c r="E31" s="42" t="s">
        <v>52</v>
      </c>
      <c r="F31" s="43">
        <v>2</v>
      </c>
      <c r="G31" s="388"/>
      <c r="H31" s="389"/>
      <c r="I31" s="395"/>
      <c r="J31" s="388"/>
      <c r="K31" s="41">
        <v>0</v>
      </c>
      <c r="L31" s="42" t="s">
        <v>52</v>
      </c>
      <c r="M31" s="43">
        <v>1</v>
      </c>
      <c r="N31" s="388"/>
      <c r="O31" s="389"/>
      <c r="P31" s="395"/>
      <c r="Q31" s="388"/>
      <c r="R31" s="41">
        <v>0</v>
      </c>
      <c r="S31" s="42" t="s">
        <v>52</v>
      </c>
      <c r="T31" s="43">
        <v>2</v>
      </c>
      <c r="U31" s="388"/>
      <c r="V31" s="389"/>
      <c r="W31" s="392"/>
      <c r="X31" s="393"/>
      <c r="Y31" s="393"/>
      <c r="Z31" s="393"/>
      <c r="AA31" s="393"/>
      <c r="AB31" s="393"/>
      <c r="AC31" s="394"/>
      <c r="AD31" s="356"/>
      <c r="AE31" s="357"/>
      <c r="AF31" s="358"/>
      <c r="AG31" s="358"/>
      <c r="AH31" s="359"/>
    </row>
    <row r="32" spans="1:34" ht="28.5" customHeight="1">
      <c r="A32" s="86"/>
      <c r="B32" s="82"/>
      <c r="C32" s="82"/>
      <c r="D32" s="52"/>
      <c r="E32" s="52"/>
      <c r="F32" s="52"/>
      <c r="G32" s="82"/>
      <c r="H32" s="82"/>
      <c r="I32" s="82"/>
      <c r="J32" s="82"/>
      <c r="K32" s="52"/>
      <c r="L32" s="52"/>
      <c r="M32" s="52"/>
      <c r="N32" s="82"/>
      <c r="O32" s="82"/>
      <c r="P32" s="82"/>
      <c r="Q32" s="82"/>
      <c r="R32" s="52"/>
      <c r="S32" s="52"/>
      <c r="T32" s="52"/>
      <c r="U32" s="82"/>
      <c r="V32" s="82"/>
      <c r="W32" s="55"/>
      <c r="X32" s="55"/>
      <c r="Y32" s="55"/>
      <c r="Z32" s="55"/>
      <c r="AA32" s="55"/>
      <c r="AB32" s="55"/>
      <c r="AC32" s="55"/>
      <c r="AD32" s="96"/>
      <c r="AE32" s="96"/>
      <c r="AF32" s="96"/>
      <c r="AG32" s="96"/>
      <c r="AH32" s="97"/>
    </row>
    <row r="33" ht="28.5" customHeight="1" thickBot="1"/>
    <row r="34" spans="1:34" ht="53.25" customHeight="1">
      <c r="A34" s="28" t="s">
        <v>25</v>
      </c>
      <c r="B34" s="385" t="str">
        <f>A35</f>
        <v>川西</v>
      </c>
      <c r="C34" s="386"/>
      <c r="D34" s="386"/>
      <c r="E34" s="386"/>
      <c r="F34" s="386"/>
      <c r="G34" s="386"/>
      <c r="H34" s="400"/>
      <c r="I34" s="385" t="str">
        <f>A38</f>
        <v>篠山</v>
      </c>
      <c r="J34" s="386"/>
      <c r="K34" s="386"/>
      <c r="L34" s="386"/>
      <c r="M34" s="386"/>
      <c r="N34" s="386"/>
      <c r="O34" s="400"/>
      <c r="P34" s="385" t="str">
        <f>A41</f>
        <v>朝日</v>
      </c>
      <c r="Q34" s="386"/>
      <c r="R34" s="386"/>
      <c r="S34" s="386"/>
      <c r="T34" s="386"/>
      <c r="U34" s="386"/>
      <c r="V34" s="400"/>
      <c r="W34" s="385" t="str">
        <f>A44</f>
        <v>広島</v>
      </c>
      <c r="X34" s="386"/>
      <c r="Y34" s="386"/>
      <c r="Z34" s="386"/>
      <c r="AA34" s="386"/>
      <c r="AB34" s="386"/>
      <c r="AC34" s="387"/>
      <c r="AD34" s="89" t="s">
        <v>53</v>
      </c>
      <c r="AE34" s="90" t="s">
        <v>54</v>
      </c>
      <c r="AF34" s="90" t="s">
        <v>55</v>
      </c>
      <c r="AG34" s="90" t="s">
        <v>56</v>
      </c>
      <c r="AH34" s="91" t="s">
        <v>57</v>
      </c>
    </row>
    <row r="35" spans="1:34" ht="28.5" customHeight="1">
      <c r="A35" s="405" t="s">
        <v>94</v>
      </c>
      <c r="B35" s="374"/>
      <c r="C35" s="375"/>
      <c r="D35" s="375"/>
      <c r="E35" s="375"/>
      <c r="F35" s="375"/>
      <c r="G35" s="375"/>
      <c r="H35" s="376"/>
      <c r="I35" s="29" t="str">
        <f>A34</f>
        <v>Ｃ</v>
      </c>
      <c r="J35" s="30" t="s">
        <v>5</v>
      </c>
      <c r="K35" s="373" t="str">
        <f>IF(I36="","",IF(I36&gt;N36,"○",IF(I36=N36,"△","●")))</f>
        <v>●</v>
      </c>
      <c r="L35" s="373"/>
      <c r="M35" s="373"/>
      <c r="N35" s="31"/>
      <c r="O35" s="32"/>
      <c r="P35" s="29" t="str">
        <f>A34</f>
        <v>Ｃ</v>
      </c>
      <c r="Q35" s="30" t="s">
        <v>9</v>
      </c>
      <c r="R35" s="373" t="str">
        <f>IF(P36="","",IF(P36&gt;U36,"○",IF(P36=U36,"△","●")))</f>
        <v>△</v>
      </c>
      <c r="S35" s="373"/>
      <c r="T35" s="373"/>
      <c r="U35" s="31"/>
      <c r="V35" s="32"/>
      <c r="W35" s="29" t="str">
        <f>A34</f>
        <v>Ｃ</v>
      </c>
      <c r="X35" s="31" t="s">
        <v>10</v>
      </c>
      <c r="Y35" s="373" t="str">
        <f>IF(W36="","",IF(W36&gt;AB36,"○",IF(W36=AB36,"△","●")))</f>
        <v>○</v>
      </c>
      <c r="Z35" s="373"/>
      <c r="AA35" s="373"/>
      <c r="AB35" s="31"/>
      <c r="AC35" s="51"/>
      <c r="AD35" s="344">
        <f>IF(K35="","",AE35*3+AF35)</f>
        <v>4</v>
      </c>
      <c r="AE35" s="347">
        <f>IF(K35="","",COUNTIF(K35:R35:Y35,"○"))</f>
        <v>1</v>
      </c>
      <c r="AF35" s="350">
        <f ca="1">IF(K35="","",COUNTIF(K35:R35:Y35,"△"))</f>
        <v>1</v>
      </c>
      <c r="AG35" s="350">
        <f ca="1">IF(K35="","",COUNTIF(K35:R35:Y35,"●"))</f>
        <v>1</v>
      </c>
      <c r="AH35" s="353">
        <f>IF(K35="","",RANK(AD35,AD35:AD46))</f>
        <v>2</v>
      </c>
    </row>
    <row r="36" spans="1:34" ht="28.5" customHeight="1">
      <c r="A36" s="406"/>
      <c r="B36" s="377"/>
      <c r="C36" s="378"/>
      <c r="D36" s="378"/>
      <c r="E36" s="378"/>
      <c r="F36" s="378"/>
      <c r="G36" s="378"/>
      <c r="H36" s="379"/>
      <c r="I36" s="324">
        <f>IF(K36="","",SUM(K36:K37))</f>
        <v>2</v>
      </c>
      <c r="J36" s="371">
        <f>IF(K36="","",SUM(K36:K37))</f>
        <v>2</v>
      </c>
      <c r="K36" s="33">
        <v>1</v>
      </c>
      <c r="L36" s="34" t="s">
        <v>52</v>
      </c>
      <c r="M36" s="35">
        <v>2</v>
      </c>
      <c r="N36" s="324">
        <f>IF(M36="","",SUM(M36:M37))</f>
        <v>5</v>
      </c>
      <c r="O36" s="371">
        <f>IF(P36="","",SUM(P36:P37))</f>
        <v>1</v>
      </c>
      <c r="P36" s="324">
        <f>IF(R36="","",SUM(R36:R37))</f>
        <v>1</v>
      </c>
      <c r="Q36" s="371">
        <f>IF(R36="","",SUM(R36:R37))</f>
        <v>1</v>
      </c>
      <c r="R36" s="33">
        <v>0</v>
      </c>
      <c r="S36" s="34" t="s">
        <v>52</v>
      </c>
      <c r="T36" s="34">
        <v>1</v>
      </c>
      <c r="U36" s="324">
        <f>IF(T36="","",SUM(T36:T37))</f>
        <v>1</v>
      </c>
      <c r="V36" s="371">
        <f>IF(W36="","",SUM(W36:W37))</f>
        <v>1</v>
      </c>
      <c r="W36" s="324">
        <f>IF(Y36="","",SUM(Y36:Y37))</f>
        <v>1</v>
      </c>
      <c r="X36" s="363">
        <f>IF(Y36="","",SUM(Y36:Y37))</f>
        <v>1</v>
      </c>
      <c r="Y36" s="33">
        <v>1</v>
      </c>
      <c r="Z36" s="34" t="s">
        <v>52</v>
      </c>
      <c r="AA36" s="35">
        <v>0</v>
      </c>
      <c r="AB36" s="324">
        <f>IF(AA36="","",SUM(AA36:AA37))</f>
        <v>0</v>
      </c>
      <c r="AC36" s="325">
        <f>IF(AD36="","",SUM(AD36:AD37))</f>
      </c>
      <c r="AD36" s="345"/>
      <c r="AE36" s="348"/>
      <c r="AF36" s="351"/>
      <c r="AG36" s="351"/>
      <c r="AH36" s="354"/>
    </row>
    <row r="37" spans="1:34" ht="28.5" customHeight="1">
      <c r="A37" s="36" t="s">
        <v>95</v>
      </c>
      <c r="B37" s="380"/>
      <c r="C37" s="381"/>
      <c r="D37" s="381"/>
      <c r="E37" s="381"/>
      <c r="F37" s="381"/>
      <c r="G37" s="381"/>
      <c r="H37" s="382"/>
      <c r="I37" s="326"/>
      <c r="J37" s="372"/>
      <c r="K37" s="33">
        <v>1</v>
      </c>
      <c r="L37" s="37" t="s">
        <v>52</v>
      </c>
      <c r="M37" s="38">
        <v>3</v>
      </c>
      <c r="N37" s="326"/>
      <c r="O37" s="372"/>
      <c r="P37" s="326"/>
      <c r="Q37" s="372"/>
      <c r="R37" s="33">
        <v>1</v>
      </c>
      <c r="S37" s="37" t="s">
        <v>52</v>
      </c>
      <c r="T37" s="37">
        <f>-T700</f>
        <v>0</v>
      </c>
      <c r="U37" s="326"/>
      <c r="V37" s="372"/>
      <c r="W37" s="326"/>
      <c r="X37" s="364"/>
      <c r="Y37" s="33">
        <v>0</v>
      </c>
      <c r="Z37" s="37" t="s">
        <v>52</v>
      </c>
      <c r="AA37" s="38">
        <v>0</v>
      </c>
      <c r="AB37" s="326"/>
      <c r="AC37" s="327"/>
      <c r="AD37" s="346"/>
      <c r="AE37" s="349"/>
      <c r="AF37" s="352"/>
      <c r="AG37" s="352"/>
      <c r="AH37" s="355"/>
    </row>
    <row r="38" spans="1:34" ht="28.5" customHeight="1">
      <c r="A38" s="405" t="s">
        <v>96</v>
      </c>
      <c r="B38" s="29" t="str">
        <f>A34</f>
        <v>Ｃ</v>
      </c>
      <c r="C38" s="30" t="str">
        <f>J35</f>
        <v>①</v>
      </c>
      <c r="D38" s="373" t="str">
        <f>IF(B39="","",IF(B39&gt;G39,"○",IF(B39=G39,"△","●")))</f>
        <v>○</v>
      </c>
      <c r="E38" s="373"/>
      <c r="F38" s="373"/>
      <c r="G38" s="31"/>
      <c r="H38" s="32"/>
      <c r="I38" s="374"/>
      <c r="J38" s="375"/>
      <c r="K38" s="375"/>
      <c r="L38" s="375"/>
      <c r="M38" s="375"/>
      <c r="N38" s="375"/>
      <c r="O38" s="376"/>
      <c r="P38" s="29" t="str">
        <f>A34</f>
        <v>Ｃ</v>
      </c>
      <c r="Q38" s="30" t="s">
        <v>8</v>
      </c>
      <c r="R38" s="373" t="str">
        <f>IF(P39="","",IF(P39&gt;U39,"○",IF(P39=U39,"△","●")))</f>
        <v>○</v>
      </c>
      <c r="S38" s="373"/>
      <c r="T38" s="401"/>
      <c r="U38" s="31"/>
      <c r="V38" s="32"/>
      <c r="W38" s="29" t="str">
        <f>A34</f>
        <v>Ｃ</v>
      </c>
      <c r="X38" s="30" t="s">
        <v>7</v>
      </c>
      <c r="Y38" s="373" t="str">
        <f>IF(W39="","",IF(W39&gt;AB39,"○",IF(W39=AB39,"△","●")))</f>
        <v>○</v>
      </c>
      <c r="Z38" s="373"/>
      <c r="AA38" s="373"/>
      <c r="AB38" s="31"/>
      <c r="AC38" s="51"/>
      <c r="AD38" s="344">
        <f>IF(D38="","",AE38*3+AF38)</f>
        <v>9</v>
      </c>
      <c r="AE38" s="347">
        <f ca="1">IF(D38="","",COUNTIF(D38:R38:Y38,"○"))</f>
        <v>3</v>
      </c>
      <c r="AF38" s="350">
        <f ca="1">IF(D38="","",COUNTIF(C38:R38:Y38,"△"))</f>
        <v>0</v>
      </c>
      <c r="AG38" s="350">
        <f ca="1">IF(D38="","",COUNTIF(D38:R38:Y38,"●"))</f>
        <v>0</v>
      </c>
      <c r="AH38" s="353">
        <f>IF(K35="","",RANK(AD38,AD35:AD46))</f>
        <v>1</v>
      </c>
    </row>
    <row r="39" spans="1:34" ht="28.5" customHeight="1">
      <c r="A39" s="406"/>
      <c r="B39" s="324">
        <f>IF(D39="","",SUM(D39:D40))</f>
        <v>5</v>
      </c>
      <c r="C39" s="383">
        <f>IF(D39="","",SUM(D39:D40))</f>
        <v>5</v>
      </c>
      <c r="D39" s="33">
        <v>2</v>
      </c>
      <c r="E39" s="34" t="s">
        <v>52</v>
      </c>
      <c r="F39" s="35">
        <v>1</v>
      </c>
      <c r="G39" s="383">
        <f>IF(F39="","",SUM(F39:F40))</f>
        <v>2</v>
      </c>
      <c r="H39" s="371">
        <f>IF(I39="","",SUM(I39:I40))</f>
      </c>
      <c r="I39" s="377"/>
      <c r="J39" s="378"/>
      <c r="K39" s="378"/>
      <c r="L39" s="378"/>
      <c r="M39" s="378"/>
      <c r="N39" s="378"/>
      <c r="O39" s="379"/>
      <c r="P39" s="324">
        <f>IF(R39="","",SUM(R39:R40))</f>
        <v>4</v>
      </c>
      <c r="Q39" s="383">
        <f>IF(R39="","",SUM(R39:R40))</f>
        <v>4</v>
      </c>
      <c r="R39" s="33">
        <v>2</v>
      </c>
      <c r="S39" s="34" t="s">
        <v>52</v>
      </c>
      <c r="T39" s="34">
        <v>0</v>
      </c>
      <c r="U39" s="324">
        <f>IF(T39="","",SUM(T39:T40))</f>
        <v>0</v>
      </c>
      <c r="V39" s="371">
        <f>IF(W39="","",SUM(W39:W40))</f>
        <v>5</v>
      </c>
      <c r="W39" s="324">
        <f>IF(Y39="","",SUM(Y39:Y40))</f>
        <v>5</v>
      </c>
      <c r="X39" s="363">
        <f>IF(Y39="","",SUM(Y39:Y40))</f>
        <v>5</v>
      </c>
      <c r="Y39" s="33">
        <v>3</v>
      </c>
      <c r="Z39" s="34" t="s">
        <v>52</v>
      </c>
      <c r="AA39" s="35">
        <v>0</v>
      </c>
      <c r="AB39" s="324">
        <f>IF(AA39="","",SUM(AA39:AA40))</f>
        <v>0</v>
      </c>
      <c r="AC39" s="325">
        <f>IF(AD39="","",SUM(AD39:AD40))</f>
      </c>
      <c r="AD39" s="345"/>
      <c r="AE39" s="348"/>
      <c r="AF39" s="351"/>
      <c r="AG39" s="351"/>
      <c r="AH39" s="354"/>
    </row>
    <row r="40" spans="1:34" ht="28.5" customHeight="1">
      <c r="A40" s="36" t="s">
        <v>97</v>
      </c>
      <c r="B40" s="326"/>
      <c r="C40" s="364"/>
      <c r="D40" s="39">
        <v>3</v>
      </c>
      <c r="E40" s="37" t="s">
        <v>52</v>
      </c>
      <c r="F40" s="38">
        <v>1</v>
      </c>
      <c r="G40" s="364"/>
      <c r="H40" s="372"/>
      <c r="I40" s="380"/>
      <c r="J40" s="381"/>
      <c r="K40" s="381"/>
      <c r="L40" s="381"/>
      <c r="M40" s="381"/>
      <c r="N40" s="381"/>
      <c r="O40" s="382"/>
      <c r="P40" s="326"/>
      <c r="Q40" s="364"/>
      <c r="R40" s="39">
        <v>2</v>
      </c>
      <c r="S40" s="37" t="s">
        <v>52</v>
      </c>
      <c r="T40" s="34">
        <v>0</v>
      </c>
      <c r="U40" s="326"/>
      <c r="V40" s="372"/>
      <c r="W40" s="326"/>
      <c r="X40" s="364"/>
      <c r="Y40" s="33">
        <v>2</v>
      </c>
      <c r="Z40" s="37" t="s">
        <v>52</v>
      </c>
      <c r="AA40" s="38">
        <v>0</v>
      </c>
      <c r="AB40" s="326"/>
      <c r="AC40" s="327"/>
      <c r="AD40" s="346"/>
      <c r="AE40" s="349"/>
      <c r="AF40" s="352"/>
      <c r="AG40" s="352"/>
      <c r="AH40" s="355"/>
    </row>
    <row r="41" spans="1:34" ht="28.5" customHeight="1">
      <c r="A41" s="405" t="s">
        <v>98</v>
      </c>
      <c r="B41" s="29" t="str">
        <f>A34</f>
        <v>Ｃ</v>
      </c>
      <c r="C41" s="30" t="str">
        <f>Q35</f>
        <v>⑥</v>
      </c>
      <c r="D41" s="373" t="str">
        <f>IF(B42="","",IF(B42&gt;G42,"○",IF(B42=G42,"△","●")))</f>
        <v>△</v>
      </c>
      <c r="E41" s="373"/>
      <c r="F41" s="373"/>
      <c r="G41" s="31"/>
      <c r="H41" s="32"/>
      <c r="I41" s="29" t="str">
        <f>A34</f>
        <v>Ｃ</v>
      </c>
      <c r="J41" s="30" t="str">
        <f>Q38</f>
        <v>③</v>
      </c>
      <c r="K41" s="373" t="str">
        <f>IF(I42="","",IF(I42&gt;N42,"○",IF(I42=N42,"△","●")))</f>
        <v>●</v>
      </c>
      <c r="L41" s="373"/>
      <c r="M41" s="373"/>
      <c r="N41" s="31"/>
      <c r="O41" s="32"/>
      <c r="P41" s="374"/>
      <c r="Q41" s="375"/>
      <c r="R41" s="375"/>
      <c r="S41" s="375"/>
      <c r="T41" s="375"/>
      <c r="U41" s="375"/>
      <c r="V41" s="376"/>
      <c r="W41" s="29" t="str">
        <f>A34</f>
        <v>Ｃ</v>
      </c>
      <c r="X41" s="30" t="s">
        <v>6</v>
      </c>
      <c r="Y41" s="373" t="str">
        <f>IF(W42="","",IF(W42&gt;AB42,"○",IF(W42=AB42,"△","●")))</f>
        <v>●</v>
      </c>
      <c r="Z41" s="373"/>
      <c r="AA41" s="373"/>
      <c r="AB41" s="31"/>
      <c r="AC41" s="51"/>
      <c r="AD41" s="344">
        <f>IF(Y41="","",AE41*3+AF41)</f>
        <v>1</v>
      </c>
      <c r="AE41" s="347">
        <f ca="1">IF(Y41="","",COUNTIF(D41:M41:Y41,"○"))</f>
        <v>0</v>
      </c>
      <c r="AF41" s="350">
        <f ca="1">IF(Y41="","",COUNTIF(C41:R41:Y41,"△"))</f>
        <v>1</v>
      </c>
      <c r="AG41" s="350">
        <f ca="1">IF(Y41="","",COUNTIF(D41:M41:Y41,"●"))</f>
        <v>2</v>
      </c>
      <c r="AH41" s="353">
        <f>IF(K35="","",RANK(AD41,AD35:AD46))</f>
        <v>4</v>
      </c>
    </row>
    <row r="42" spans="1:34" ht="28.5" customHeight="1">
      <c r="A42" s="406"/>
      <c r="B42" s="324">
        <f>IF(D42="","",SUM(D42:D43))</f>
        <v>1</v>
      </c>
      <c r="C42" s="383">
        <f>IF(D42="","",SUM(D42:D43))</f>
        <v>1</v>
      </c>
      <c r="D42" s="33">
        <v>1</v>
      </c>
      <c r="E42" s="34" t="s">
        <v>52</v>
      </c>
      <c r="F42" s="35">
        <v>0</v>
      </c>
      <c r="G42" s="383">
        <f>IF(F42="","",SUM(F42:F43))</f>
        <v>1</v>
      </c>
      <c r="H42" s="371">
        <f>IF(I42="","",SUM(I42:I43))</f>
        <v>0</v>
      </c>
      <c r="I42" s="324">
        <f>IF(K42="","",SUM(K42:K43))</f>
        <v>0</v>
      </c>
      <c r="J42" s="383">
        <f>IF(K42="","",SUM(K42:K43))</f>
        <v>0</v>
      </c>
      <c r="K42" s="33">
        <v>0</v>
      </c>
      <c r="L42" s="34" t="s">
        <v>52</v>
      </c>
      <c r="M42" s="35">
        <v>2</v>
      </c>
      <c r="N42" s="383">
        <f>IF(M42="","",SUM(M42:M43))</f>
        <v>4</v>
      </c>
      <c r="O42" s="371">
        <f>IF(P42="","",SUM(P42:P43))</f>
      </c>
      <c r="P42" s="377"/>
      <c r="Q42" s="378"/>
      <c r="R42" s="378"/>
      <c r="S42" s="378"/>
      <c r="T42" s="378"/>
      <c r="U42" s="378"/>
      <c r="V42" s="379"/>
      <c r="W42" s="324">
        <f>IF(Y42="","",SUM(Y42:Y43))</f>
        <v>2</v>
      </c>
      <c r="X42" s="363">
        <f>IF(Y42="","",SUM(Y42:Y43))</f>
        <v>2</v>
      </c>
      <c r="Y42" s="33">
        <v>0</v>
      </c>
      <c r="Z42" s="34" t="s">
        <v>52</v>
      </c>
      <c r="AA42" s="35">
        <v>2</v>
      </c>
      <c r="AB42" s="324">
        <f>IF(AA42="","",SUM(AA42:AA43))</f>
        <v>3</v>
      </c>
      <c r="AC42" s="325">
        <f>IF(AD42="","",SUM(AD42:AD43))</f>
      </c>
      <c r="AD42" s="345"/>
      <c r="AE42" s="348"/>
      <c r="AF42" s="351"/>
      <c r="AG42" s="351"/>
      <c r="AH42" s="354"/>
    </row>
    <row r="43" spans="1:34" ht="28.5" customHeight="1">
      <c r="A43" s="36" t="s">
        <v>85</v>
      </c>
      <c r="B43" s="326"/>
      <c r="C43" s="364"/>
      <c r="D43" s="33">
        <v>0</v>
      </c>
      <c r="E43" s="37" t="s">
        <v>52</v>
      </c>
      <c r="F43" s="38">
        <v>1</v>
      </c>
      <c r="G43" s="364"/>
      <c r="H43" s="372"/>
      <c r="I43" s="326"/>
      <c r="J43" s="364"/>
      <c r="K43" s="33">
        <v>0</v>
      </c>
      <c r="L43" s="37" t="s">
        <v>52</v>
      </c>
      <c r="M43" s="38">
        <v>2</v>
      </c>
      <c r="N43" s="364"/>
      <c r="O43" s="372"/>
      <c r="P43" s="380"/>
      <c r="Q43" s="381"/>
      <c r="R43" s="381"/>
      <c r="S43" s="381"/>
      <c r="T43" s="381"/>
      <c r="U43" s="381"/>
      <c r="V43" s="382"/>
      <c r="W43" s="326"/>
      <c r="X43" s="364"/>
      <c r="Y43" s="33">
        <v>2</v>
      </c>
      <c r="Z43" s="37" t="s">
        <v>52</v>
      </c>
      <c r="AA43" s="38">
        <v>1</v>
      </c>
      <c r="AB43" s="326"/>
      <c r="AC43" s="327"/>
      <c r="AD43" s="346"/>
      <c r="AE43" s="349"/>
      <c r="AF43" s="352"/>
      <c r="AG43" s="352"/>
      <c r="AH43" s="355"/>
    </row>
    <row r="44" spans="1:34" ht="28.5" customHeight="1">
      <c r="A44" s="405" t="s">
        <v>99</v>
      </c>
      <c r="B44" s="29" t="str">
        <f>A34</f>
        <v>Ｃ</v>
      </c>
      <c r="C44" s="30" t="str">
        <f>X35</f>
        <v>④</v>
      </c>
      <c r="D44" s="373" t="str">
        <f>IF(B45="","",IF(B45&gt;G45,"○",IF(B45=G45,"△","●")))</f>
        <v>●</v>
      </c>
      <c r="E44" s="373"/>
      <c r="F44" s="401"/>
      <c r="G44" s="31"/>
      <c r="H44" s="32"/>
      <c r="I44" s="29" t="str">
        <f>A34</f>
        <v>Ｃ</v>
      </c>
      <c r="J44" s="30" t="str">
        <f>X38</f>
        <v>⑤</v>
      </c>
      <c r="K44" s="373" t="str">
        <f>IF(I45="","",IF(I45&gt;N45,"○",IF(I45=N45,"△","●")))</f>
        <v>●</v>
      </c>
      <c r="L44" s="373"/>
      <c r="M44" s="401"/>
      <c r="N44" s="31"/>
      <c r="O44" s="32"/>
      <c r="P44" s="29" t="str">
        <f>A34</f>
        <v>Ｃ</v>
      </c>
      <c r="Q44" s="30" t="str">
        <f>X41</f>
        <v>②</v>
      </c>
      <c r="R44" s="373" t="str">
        <f>IF(P45="","",IF(P45&gt;U45,"○",IF(P45=U45,"△","●")))</f>
        <v>○</v>
      </c>
      <c r="S44" s="373"/>
      <c r="T44" s="373"/>
      <c r="U44" s="31"/>
      <c r="V44" s="32"/>
      <c r="W44" s="374"/>
      <c r="X44" s="375"/>
      <c r="Y44" s="375"/>
      <c r="Z44" s="375"/>
      <c r="AA44" s="375"/>
      <c r="AB44" s="375"/>
      <c r="AC44" s="390"/>
      <c r="AD44" s="344">
        <f>IF(R44="","",AE44*3+AF44)</f>
        <v>3</v>
      </c>
      <c r="AE44" s="347">
        <f ca="1">IF(R44="","",COUNTIF(D44:M44:R44,"○"))</f>
        <v>1</v>
      </c>
      <c r="AF44" s="350">
        <f>IF(R44="","",COUNTIF(C44:T44,"△"))</f>
        <v>0</v>
      </c>
      <c r="AG44" s="350">
        <f>IF(R44="","",COUNTIF(D44:T44,"●"))</f>
        <v>2</v>
      </c>
      <c r="AH44" s="353">
        <f>IF(K35="","",RANK(AD44,AD35:AD46))</f>
        <v>3</v>
      </c>
    </row>
    <row r="45" spans="1:34" ht="28.5" customHeight="1">
      <c r="A45" s="406"/>
      <c r="B45" s="324">
        <f>IF(D45="","",SUM(D45:D46))</f>
        <v>0</v>
      </c>
      <c r="C45" s="363">
        <f>IF(D45="","",SUM(D45:D46))</f>
        <v>0</v>
      </c>
      <c r="D45" s="33">
        <v>0</v>
      </c>
      <c r="E45" s="52" t="s">
        <v>52</v>
      </c>
      <c r="F45" s="35">
        <v>1</v>
      </c>
      <c r="G45" s="363">
        <f>IF(F45="","",SUM(F45:F46))</f>
        <v>1</v>
      </c>
      <c r="H45" s="371">
        <f>IF(I45="","",SUM(I45:I46))</f>
        <v>0</v>
      </c>
      <c r="I45" s="324">
        <f>IF(K45="","",SUM(K45:K46))</f>
        <v>0</v>
      </c>
      <c r="J45" s="363">
        <f>IF(K45="","",SUM(K45:K46))</f>
        <v>0</v>
      </c>
      <c r="K45" s="33">
        <v>0</v>
      </c>
      <c r="L45" s="52" t="s">
        <v>52</v>
      </c>
      <c r="M45" s="35">
        <v>3</v>
      </c>
      <c r="N45" s="363">
        <f>IF(M45="","",SUM(M45:M46))</f>
        <v>5</v>
      </c>
      <c r="O45" s="371">
        <f>IF(P45="","",SUM(P45:P46))</f>
        <v>3</v>
      </c>
      <c r="P45" s="324">
        <f>IF(R45="","",SUM(R45:R46))</f>
        <v>3</v>
      </c>
      <c r="Q45" s="363">
        <f>IF(R45="","",SUM(R45:R46))</f>
        <v>3</v>
      </c>
      <c r="R45" s="33">
        <v>2</v>
      </c>
      <c r="S45" s="52" t="s">
        <v>52</v>
      </c>
      <c r="T45" s="35">
        <v>0</v>
      </c>
      <c r="U45" s="363">
        <f>IF(T45="","",SUM(T45:T46))</f>
        <v>2</v>
      </c>
      <c r="V45" s="371">
        <f>IF(W45="","",SUM(W45:W46))</f>
      </c>
      <c r="W45" s="377"/>
      <c r="X45" s="378"/>
      <c r="Y45" s="378"/>
      <c r="Z45" s="378"/>
      <c r="AA45" s="378"/>
      <c r="AB45" s="378"/>
      <c r="AC45" s="391"/>
      <c r="AD45" s="345"/>
      <c r="AE45" s="348"/>
      <c r="AF45" s="351"/>
      <c r="AG45" s="351"/>
      <c r="AH45" s="354"/>
    </row>
    <row r="46" spans="1:34" ht="28.5" customHeight="1" thickBot="1">
      <c r="A46" s="40" t="s">
        <v>100</v>
      </c>
      <c r="B46" s="395"/>
      <c r="C46" s="388"/>
      <c r="D46" s="41">
        <v>0</v>
      </c>
      <c r="E46" s="42" t="s">
        <v>52</v>
      </c>
      <c r="F46" s="43">
        <v>0</v>
      </c>
      <c r="G46" s="388"/>
      <c r="H46" s="389"/>
      <c r="I46" s="395"/>
      <c r="J46" s="388"/>
      <c r="K46" s="41">
        <v>0</v>
      </c>
      <c r="L46" s="42" t="s">
        <v>52</v>
      </c>
      <c r="M46" s="43">
        <v>2</v>
      </c>
      <c r="N46" s="388"/>
      <c r="O46" s="389"/>
      <c r="P46" s="395"/>
      <c r="Q46" s="388"/>
      <c r="R46" s="41">
        <v>1</v>
      </c>
      <c r="S46" s="42" t="s">
        <v>52</v>
      </c>
      <c r="T46" s="43">
        <v>2</v>
      </c>
      <c r="U46" s="388"/>
      <c r="V46" s="389"/>
      <c r="W46" s="392"/>
      <c r="X46" s="393"/>
      <c r="Y46" s="393"/>
      <c r="Z46" s="393"/>
      <c r="AA46" s="393"/>
      <c r="AB46" s="393"/>
      <c r="AC46" s="394"/>
      <c r="AD46" s="356"/>
      <c r="AE46" s="357"/>
      <c r="AF46" s="358"/>
      <c r="AG46" s="358"/>
      <c r="AH46" s="359"/>
    </row>
    <row r="47" spans="1:34" ht="28.5" customHeight="1">
      <c r="A47" s="86"/>
      <c r="B47" s="82"/>
      <c r="C47" s="82"/>
      <c r="D47" s="52"/>
      <c r="E47" s="52"/>
      <c r="F47" s="52"/>
      <c r="G47" s="82"/>
      <c r="H47" s="82"/>
      <c r="I47" s="82"/>
      <c r="J47" s="82"/>
      <c r="K47" s="52"/>
      <c r="L47" s="52"/>
      <c r="M47" s="52"/>
      <c r="N47" s="82"/>
      <c r="O47" s="82"/>
      <c r="P47" s="82"/>
      <c r="Q47" s="82"/>
      <c r="R47" s="52"/>
      <c r="S47" s="52"/>
      <c r="T47" s="52"/>
      <c r="U47" s="82"/>
      <c r="V47" s="82"/>
      <c r="W47" s="55"/>
      <c r="X47" s="55"/>
      <c r="Y47" s="55"/>
      <c r="Z47" s="55"/>
      <c r="AA47" s="55"/>
      <c r="AB47" s="55"/>
      <c r="AC47" s="55"/>
      <c r="AD47" s="96"/>
      <c r="AE47" s="96"/>
      <c r="AF47" s="96"/>
      <c r="AG47" s="96"/>
      <c r="AH47" s="97"/>
    </row>
    <row r="48" spans="1:30" ht="28.5" customHeight="1" thickBot="1">
      <c r="A48" s="45"/>
      <c r="B48" s="46"/>
      <c r="C48" s="47"/>
      <c r="D48" s="58"/>
      <c r="E48" s="58"/>
      <c r="F48" s="58"/>
      <c r="G48" s="58"/>
      <c r="H48" s="58"/>
      <c r="I48" s="59"/>
      <c r="J48" s="59"/>
      <c r="K48" s="59"/>
      <c r="L48" s="59"/>
      <c r="M48" s="59"/>
      <c r="N48" s="59"/>
      <c r="O48" s="59"/>
      <c r="P48" s="56"/>
      <c r="Q48" s="57"/>
      <c r="R48" s="60"/>
      <c r="S48" s="60"/>
      <c r="T48" s="60"/>
      <c r="U48" s="55"/>
      <c r="V48" s="55"/>
      <c r="W48" s="56"/>
      <c r="X48" s="57"/>
      <c r="Y48" s="60"/>
      <c r="Z48" s="60"/>
      <c r="AA48" s="60"/>
      <c r="AB48" s="55"/>
      <c r="AC48" s="55"/>
      <c r="AD48" s="46"/>
    </row>
    <row r="49" spans="1:34" ht="53.25" customHeight="1">
      <c r="A49" s="82"/>
      <c r="B49" s="58"/>
      <c r="C49" s="58"/>
      <c r="D49" s="399" t="s">
        <v>69</v>
      </c>
      <c r="E49" s="386"/>
      <c r="F49" s="386"/>
      <c r="G49" s="386"/>
      <c r="H49" s="400"/>
      <c r="I49" s="385" t="str">
        <f>D50</f>
        <v>大谷</v>
      </c>
      <c r="J49" s="386"/>
      <c r="K49" s="386"/>
      <c r="L49" s="386"/>
      <c r="M49" s="386"/>
      <c r="N49" s="386"/>
      <c r="O49" s="400"/>
      <c r="P49" s="385" t="str">
        <f>D53</f>
        <v>小国</v>
      </c>
      <c r="Q49" s="386"/>
      <c r="R49" s="386"/>
      <c r="S49" s="386"/>
      <c r="T49" s="386"/>
      <c r="U49" s="386"/>
      <c r="V49" s="400"/>
      <c r="W49" s="385" t="str">
        <f>D56</f>
        <v>フリーデン</v>
      </c>
      <c r="X49" s="386"/>
      <c r="Y49" s="386"/>
      <c r="Z49" s="386"/>
      <c r="AA49" s="386"/>
      <c r="AB49" s="386"/>
      <c r="AC49" s="387"/>
      <c r="AD49" s="89" t="s">
        <v>53</v>
      </c>
      <c r="AE49" s="90" t="s">
        <v>54</v>
      </c>
      <c r="AF49" s="90" t="s">
        <v>55</v>
      </c>
      <c r="AG49" s="90" t="s">
        <v>56</v>
      </c>
      <c r="AH49" s="91" t="s">
        <v>57</v>
      </c>
    </row>
    <row r="50" spans="1:34" ht="28.5" customHeight="1">
      <c r="A50" s="384"/>
      <c r="B50" s="59"/>
      <c r="C50" s="59"/>
      <c r="D50" s="365" t="s">
        <v>101</v>
      </c>
      <c r="E50" s="366"/>
      <c r="F50" s="366"/>
      <c r="G50" s="366"/>
      <c r="H50" s="367"/>
      <c r="I50" s="374"/>
      <c r="J50" s="375"/>
      <c r="K50" s="375"/>
      <c r="L50" s="375"/>
      <c r="M50" s="375"/>
      <c r="N50" s="375"/>
      <c r="O50" s="376"/>
      <c r="P50" s="29" t="str">
        <f>D49</f>
        <v>Ｄ</v>
      </c>
      <c r="Q50" s="30" t="s">
        <v>5</v>
      </c>
      <c r="R50" s="373" t="str">
        <f>IF(P51="","",IF(P51&gt;U51,"○",IF(P51=U51,"△","●")))</f>
        <v>○</v>
      </c>
      <c r="S50" s="373"/>
      <c r="T50" s="373"/>
      <c r="U50" s="31"/>
      <c r="V50" s="32"/>
      <c r="W50" s="29" t="str">
        <f>D49</f>
        <v>Ｄ</v>
      </c>
      <c r="X50" s="30" t="s">
        <v>202</v>
      </c>
      <c r="Y50" s="373" t="str">
        <f>IF(W51="","",IF(W51&gt;AB51,"○",IF(W51=AB51,"△","●")))</f>
        <v>○</v>
      </c>
      <c r="Z50" s="373"/>
      <c r="AA50" s="373"/>
      <c r="AB50" s="31"/>
      <c r="AC50" s="51"/>
      <c r="AD50" s="344">
        <f>IF(R50="","",AE50*3+AF50)</f>
        <v>6</v>
      </c>
      <c r="AE50" s="347">
        <f>IF(R50="","",COUNTIF(K50:R50:Y50,"○"))</f>
        <v>2</v>
      </c>
      <c r="AF50" s="350">
        <f>IF(R50="","",COUNTIF(K50:R50:Y50,"△"))</f>
        <v>0</v>
      </c>
      <c r="AG50" s="350">
        <f>IF(R50="","",COUNTIF(K50:R50:Y50,"●"))</f>
        <v>0</v>
      </c>
      <c r="AH50" s="353">
        <f>IF(R50="","",RANK(AD50,AD50:AD58))</f>
        <v>1</v>
      </c>
    </row>
    <row r="51" spans="1:34" ht="28.5" customHeight="1">
      <c r="A51" s="384"/>
      <c r="B51" s="59"/>
      <c r="C51" s="59"/>
      <c r="D51" s="368"/>
      <c r="E51" s="369"/>
      <c r="F51" s="369"/>
      <c r="G51" s="369"/>
      <c r="H51" s="370"/>
      <c r="I51" s="377"/>
      <c r="J51" s="378"/>
      <c r="K51" s="378"/>
      <c r="L51" s="378"/>
      <c r="M51" s="378"/>
      <c r="N51" s="378"/>
      <c r="O51" s="379"/>
      <c r="P51" s="324">
        <f>IF(R51="","",SUM(R51:R52))</f>
        <v>3</v>
      </c>
      <c r="Q51" s="383">
        <f>IF(R51="","",SUM(R51:R52))</f>
        <v>3</v>
      </c>
      <c r="R51" s="33">
        <v>2</v>
      </c>
      <c r="S51" s="34" t="s">
        <v>52</v>
      </c>
      <c r="T51" s="34">
        <v>0</v>
      </c>
      <c r="U51" s="324">
        <f>IF(T51="","",SUM(T51:T52))</f>
        <v>1</v>
      </c>
      <c r="V51" s="371">
        <f>IF(W51="","",SUM(W51:W52))</f>
        <v>3</v>
      </c>
      <c r="W51" s="324">
        <f>IF(Y51="","",SUM(Y51:Y52))</f>
        <v>3</v>
      </c>
      <c r="X51" s="363">
        <f>IF(Y51="","",SUM(Y51:Y52))</f>
        <v>3</v>
      </c>
      <c r="Y51" s="33">
        <v>1</v>
      </c>
      <c r="Z51" s="34" t="s">
        <v>52</v>
      </c>
      <c r="AA51" s="35">
        <v>1</v>
      </c>
      <c r="AB51" s="324">
        <f>IF(AA51="","",SUM(AA51:AA52))</f>
        <v>2</v>
      </c>
      <c r="AC51" s="325">
        <f>IF(AD51="","",SUM(AD51:AD52))</f>
      </c>
      <c r="AD51" s="345"/>
      <c r="AE51" s="348"/>
      <c r="AF51" s="351"/>
      <c r="AG51" s="351"/>
      <c r="AH51" s="354"/>
    </row>
    <row r="52" spans="1:34" ht="28.5" customHeight="1">
      <c r="A52" s="86"/>
      <c r="B52" s="59"/>
      <c r="C52" s="59"/>
      <c r="D52" s="402" t="s">
        <v>102</v>
      </c>
      <c r="E52" s="403"/>
      <c r="F52" s="403"/>
      <c r="G52" s="403"/>
      <c r="H52" s="404"/>
      <c r="I52" s="380"/>
      <c r="J52" s="381"/>
      <c r="K52" s="381"/>
      <c r="L52" s="381"/>
      <c r="M52" s="381"/>
      <c r="N52" s="381"/>
      <c r="O52" s="382"/>
      <c r="P52" s="326"/>
      <c r="Q52" s="364"/>
      <c r="R52" s="33">
        <v>1</v>
      </c>
      <c r="S52" s="37" t="s">
        <v>52</v>
      </c>
      <c r="T52" s="37">
        <v>1</v>
      </c>
      <c r="U52" s="326"/>
      <c r="V52" s="372"/>
      <c r="W52" s="326"/>
      <c r="X52" s="364"/>
      <c r="Y52" s="33">
        <v>2</v>
      </c>
      <c r="Z52" s="37" t="s">
        <v>52</v>
      </c>
      <c r="AA52" s="38">
        <v>1</v>
      </c>
      <c r="AB52" s="326"/>
      <c r="AC52" s="327"/>
      <c r="AD52" s="346"/>
      <c r="AE52" s="349"/>
      <c r="AF52" s="352"/>
      <c r="AG52" s="352"/>
      <c r="AH52" s="355"/>
    </row>
    <row r="53" spans="1:34" ht="28.5" customHeight="1">
      <c r="A53" s="384"/>
      <c r="B53" s="56"/>
      <c r="C53" s="57"/>
      <c r="D53" s="365" t="s">
        <v>103</v>
      </c>
      <c r="E53" s="366"/>
      <c r="F53" s="366"/>
      <c r="G53" s="366"/>
      <c r="H53" s="367"/>
      <c r="I53" s="29" t="str">
        <f>D49</f>
        <v>Ｄ</v>
      </c>
      <c r="J53" s="30" t="str">
        <f>Q50</f>
        <v>①</v>
      </c>
      <c r="K53" s="373" t="str">
        <f>IF(I54="","",IF(I54&gt;N54,"○",IF(I54=N54,"△","●")))</f>
        <v>●</v>
      </c>
      <c r="L53" s="373"/>
      <c r="M53" s="373"/>
      <c r="N53" s="31"/>
      <c r="O53" s="32"/>
      <c r="P53" s="374"/>
      <c r="Q53" s="375"/>
      <c r="R53" s="375"/>
      <c r="S53" s="375"/>
      <c r="T53" s="375"/>
      <c r="U53" s="375"/>
      <c r="V53" s="376"/>
      <c r="W53" s="29" t="str">
        <f>D49</f>
        <v>Ｄ</v>
      </c>
      <c r="X53" s="30" t="s">
        <v>201</v>
      </c>
      <c r="Y53" s="373" t="str">
        <f>IF(W54="","",IF(W54&gt;AB54,"○",IF(W54=AB54,"△","●")))</f>
        <v>●</v>
      </c>
      <c r="Z53" s="373"/>
      <c r="AA53" s="373"/>
      <c r="AB53" s="31"/>
      <c r="AC53" s="51"/>
      <c r="AD53" s="344">
        <f>IF(K53="","",AE53*3+AF53)</f>
        <v>0</v>
      </c>
      <c r="AE53" s="347">
        <f>IF(K53="","",COUNTIF(K53:R53:Y53,"○"))</f>
        <v>0</v>
      </c>
      <c r="AF53" s="350">
        <f>IF(K53="","",COUNTIF(C53:R53:Y53,"△"))</f>
        <v>0</v>
      </c>
      <c r="AG53" s="350">
        <f>IF(K53="","",COUNTIF(D53:R53:Y53,"●"))</f>
        <v>2</v>
      </c>
      <c r="AH53" s="353">
        <f>IF(K53="","",RANK(AD53,AD50:AD58))</f>
        <v>3</v>
      </c>
    </row>
    <row r="54" spans="1:34" ht="28.5" customHeight="1">
      <c r="A54" s="384"/>
      <c r="B54" s="61"/>
      <c r="C54" s="61"/>
      <c r="D54" s="368"/>
      <c r="E54" s="369"/>
      <c r="F54" s="369"/>
      <c r="G54" s="369"/>
      <c r="H54" s="370"/>
      <c r="I54" s="324">
        <f>IF(K54="","",SUM(K54:K55))</f>
        <v>1</v>
      </c>
      <c r="J54" s="383">
        <f>IF(K54="","",SUM(K54:K55))</f>
        <v>1</v>
      </c>
      <c r="K54" s="33">
        <v>0</v>
      </c>
      <c r="L54" s="34" t="s">
        <v>52</v>
      </c>
      <c r="M54" s="35">
        <v>2</v>
      </c>
      <c r="N54" s="383">
        <f>IF(M54="","",SUM(M54:M55))</f>
        <v>3</v>
      </c>
      <c r="O54" s="371">
        <f>IF(P54="","",SUM(P54:P55))</f>
      </c>
      <c r="P54" s="377"/>
      <c r="Q54" s="378"/>
      <c r="R54" s="378"/>
      <c r="S54" s="378"/>
      <c r="T54" s="378"/>
      <c r="U54" s="378"/>
      <c r="V54" s="379"/>
      <c r="W54" s="324">
        <f>IF(Y54="","",SUM(Y54:Y55))</f>
        <v>0</v>
      </c>
      <c r="X54" s="363">
        <f>IF(Y54="","",SUM(Y54:Y55))</f>
        <v>0</v>
      </c>
      <c r="Y54" s="33">
        <v>0</v>
      </c>
      <c r="Z54" s="34" t="s">
        <v>52</v>
      </c>
      <c r="AA54" s="35">
        <v>3</v>
      </c>
      <c r="AB54" s="324">
        <f>IF(AA54="","",SUM(AA54:AA55))</f>
        <v>7</v>
      </c>
      <c r="AC54" s="325">
        <f>IF(AD54="","",SUM(AD54:AD55))</f>
      </c>
      <c r="AD54" s="345"/>
      <c r="AE54" s="348"/>
      <c r="AF54" s="351"/>
      <c r="AG54" s="351"/>
      <c r="AH54" s="354"/>
    </row>
    <row r="55" spans="1:34" ht="28.5" customHeight="1">
      <c r="A55" s="86"/>
      <c r="B55" s="61"/>
      <c r="C55" s="61"/>
      <c r="D55" s="402" t="s">
        <v>104</v>
      </c>
      <c r="E55" s="403"/>
      <c r="F55" s="403"/>
      <c r="G55" s="403"/>
      <c r="H55" s="404"/>
      <c r="I55" s="326"/>
      <c r="J55" s="364"/>
      <c r="K55" s="39">
        <v>1</v>
      </c>
      <c r="L55" s="37" t="s">
        <v>52</v>
      </c>
      <c r="M55" s="38">
        <v>1</v>
      </c>
      <c r="N55" s="364"/>
      <c r="O55" s="372"/>
      <c r="P55" s="380"/>
      <c r="Q55" s="381"/>
      <c r="R55" s="381"/>
      <c r="S55" s="381"/>
      <c r="T55" s="381"/>
      <c r="U55" s="381"/>
      <c r="V55" s="382"/>
      <c r="W55" s="326"/>
      <c r="X55" s="364"/>
      <c r="Y55" s="33">
        <v>0</v>
      </c>
      <c r="Z55" s="37" t="s">
        <v>52</v>
      </c>
      <c r="AA55" s="35">
        <v>4</v>
      </c>
      <c r="AB55" s="326"/>
      <c r="AC55" s="327"/>
      <c r="AD55" s="346"/>
      <c r="AE55" s="349"/>
      <c r="AF55" s="352"/>
      <c r="AG55" s="352"/>
      <c r="AH55" s="355"/>
    </row>
    <row r="56" spans="1:34" ht="28.5" customHeight="1">
      <c r="A56" s="384"/>
      <c r="B56" s="56"/>
      <c r="C56" s="57"/>
      <c r="D56" s="365" t="s">
        <v>105</v>
      </c>
      <c r="E56" s="366"/>
      <c r="F56" s="366"/>
      <c r="G56" s="366"/>
      <c r="H56" s="367"/>
      <c r="I56" s="29" t="str">
        <f>D49</f>
        <v>Ｄ</v>
      </c>
      <c r="J56" s="30" t="str">
        <f>X50</f>
        <v>③</v>
      </c>
      <c r="K56" s="373" t="str">
        <f>IF(I57="","",IF(I57&gt;N57,"○",IF(I57=N57,"△","●")))</f>
        <v>●</v>
      </c>
      <c r="L56" s="373"/>
      <c r="M56" s="373"/>
      <c r="N56" s="31"/>
      <c r="O56" s="32"/>
      <c r="P56" s="29" t="str">
        <f>D49</f>
        <v>Ｄ</v>
      </c>
      <c r="Q56" s="30" t="str">
        <f>X53</f>
        <v>②</v>
      </c>
      <c r="R56" s="373" t="str">
        <f>IF(P57="","",IF(P57&gt;U57,"○",IF(P57=U57,"△","●")))</f>
        <v>○</v>
      </c>
      <c r="S56" s="373"/>
      <c r="T56" s="373"/>
      <c r="U56" s="31"/>
      <c r="V56" s="32"/>
      <c r="W56" s="374"/>
      <c r="X56" s="375"/>
      <c r="Y56" s="375"/>
      <c r="Z56" s="375"/>
      <c r="AA56" s="375"/>
      <c r="AB56" s="375"/>
      <c r="AC56" s="390"/>
      <c r="AD56" s="344">
        <f>IF(K56="","",AE56*3+AF56)</f>
        <v>3</v>
      </c>
      <c r="AE56" s="347">
        <f>IF(K56="","",COUNTIF(K56:R56:Y56,"○"))</f>
        <v>1</v>
      </c>
      <c r="AF56" s="350">
        <f>IF(K56="","",COUNTIF(K56:R56:Y56,"△"))</f>
        <v>0</v>
      </c>
      <c r="AG56" s="350">
        <f>IF(K56="","",COUNTIF(K56:R56:Y56,"●"))</f>
        <v>1</v>
      </c>
      <c r="AH56" s="353">
        <f>IF(K56="","",RANK(AD56,AD50:AD58))</f>
        <v>2</v>
      </c>
    </row>
    <row r="57" spans="1:34" ht="28.5" customHeight="1">
      <c r="A57" s="384"/>
      <c r="B57" s="61"/>
      <c r="C57" s="61"/>
      <c r="D57" s="368"/>
      <c r="E57" s="369"/>
      <c r="F57" s="369"/>
      <c r="G57" s="369"/>
      <c r="H57" s="370"/>
      <c r="I57" s="324">
        <f>IF(K57="","",SUM(K57:K58))</f>
        <v>2</v>
      </c>
      <c r="J57" s="363">
        <f>IF(K57="","",SUM(K57:K58))</f>
        <v>2</v>
      </c>
      <c r="K57" s="33">
        <v>1</v>
      </c>
      <c r="L57" s="52" t="s">
        <v>52</v>
      </c>
      <c r="M57" s="35">
        <v>1</v>
      </c>
      <c r="N57" s="363">
        <f>IF(M57="","",SUM(M57:M58))</f>
        <v>3</v>
      </c>
      <c r="O57" s="371">
        <f>IF(P57="","",SUM(P57:P58))</f>
        <v>7</v>
      </c>
      <c r="P57" s="324">
        <f>IF(R57="","",SUM(R57:R58))</f>
        <v>7</v>
      </c>
      <c r="Q57" s="363">
        <f>IF(R57="","",SUM(R57:R58))</f>
        <v>7</v>
      </c>
      <c r="R57" s="33">
        <v>3</v>
      </c>
      <c r="S57" s="52" t="s">
        <v>52</v>
      </c>
      <c r="T57" s="35">
        <v>0</v>
      </c>
      <c r="U57" s="363">
        <f>IF(T57="","",SUM(T57:T58))</f>
        <v>0</v>
      </c>
      <c r="V57" s="371">
        <f>IF(W57="","",SUM(W57:W58))</f>
      </c>
      <c r="W57" s="377"/>
      <c r="X57" s="378"/>
      <c r="Y57" s="378"/>
      <c r="Z57" s="378"/>
      <c r="AA57" s="378"/>
      <c r="AB57" s="378"/>
      <c r="AC57" s="391"/>
      <c r="AD57" s="345"/>
      <c r="AE57" s="348"/>
      <c r="AF57" s="351"/>
      <c r="AG57" s="351"/>
      <c r="AH57" s="354"/>
    </row>
    <row r="58" spans="1:34" ht="28.5" customHeight="1" thickBot="1">
      <c r="A58" s="86"/>
      <c r="B58" s="61"/>
      <c r="C58" s="61"/>
      <c r="D58" s="396" t="s">
        <v>106</v>
      </c>
      <c r="E58" s="397"/>
      <c r="F58" s="397"/>
      <c r="G58" s="397"/>
      <c r="H58" s="398"/>
      <c r="I58" s="395"/>
      <c r="J58" s="388"/>
      <c r="K58" s="41">
        <v>1</v>
      </c>
      <c r="L58" s="42" t="s">
        <v>52</v>
      </c>
      <c r="M58" s="43">
        <v>2</v>
      </c>
      <c r="N58" s="388"/>
      <c r="O58" s="389"/>
      <c r="P58" s="395"/>
      <c r="Q58" s="388"/>
      <c r="R58" s="41">
        <v>4</v>
      </c>
      <c r="S58" s="42" t="s">
        <v>52</v>
      </c>
      <c r="T58" s="43">
        <v>0</v>
      </c>
      <c r="U58" s="388"/>
      <c r="V58" s="389"/>
      <c r="W58" s="392"/>
      <c r="X58" s="393"/>
      <c r="Y58" s="393"/>
      <c r="Z58" s="393"/>
      <c r="AA58" s="393"/>
      <c r="AB58" s="393"/>
      <c r="AC58" s="394"/>
      <c r="AD58" s="356"/>
      <c r="AE58" s="357"/>
      <c r="AF58" s="358"/>
      <c r="AG58" s="358"/>
      <c r="AH58" s="359"/>
    </row>
    <row r="59" spans="1:34" ht="28.5" customHeight="1">
      <c r="A59" s="384"/>
      <c r="B59" s="56"/>
      <c r="C59" s="57"/>
      <c r="D59" s="60"/>
      <c r="E59" s="60"/>
      <c r="F59" s="60"/>
      <c r="G59" s="55"/>
      <c r="H59" s="55"/>
      <c r="I59" s="56"/>
      <c r="J59" s="57"/>
      <c r="K59" s="60"/>
      <c r="L59" s="60"/>
      <c r="M59" s="60"/>
      <c r="N59" s="55"/>
      <c r="O59" s="55"/>
      <c r="P59" s="56"/>
      <c r="Q59" s="57"/>
      <c r="R59" s="60"/>
      <c r="S59" s="60"/>
      <c r="T59" s="60"/>
      <c r="U59" s="55"/>
      <c r="V59" s="55"/>
      <c r="W59" s="59"/>
      <c r="X59" s="59"/>
      <c r="Y59" s="59"/>
      <c r="Z59" s="59"/>
      <c r="AA59" s="59"/>
      <c r="AB59" s="59"/>
      <c r="AC59" s="59"/>
      <c r="AD59" s="94"/>
      <c r="AE59" s="94"/>
      <c r="AF59" s="94"/>
      <c r="AG59" s="94"/>
      <c r="AH59" s="95"/>
    </row>
    <row r="60" spans="1:34" ht="28.5" customHeight="1">
      <c r="A60" s="384"/>
      <c r="B60" s="61"/>
      <c r="C60" s="61"/>
      <c r="D60" s="52"/>
      <c r="E60" s="52"/>
      <c r="F60" s="52"/>
      <c r="G60" s="61"/>
      <c r="H60" s="61"/>
      <c r="I60" s="61"/>
      <c r="J60" s="61"/>
      <c r="K60" s="52"/>
      <c r="L60" s="52"/>
      <c r="M60" s="52"/>
      <c r="N60" s="61"/>
      <c r="O60" s="61"/>
      <c r="P60" s="61"/>
      <c r="Q60" s="61"/>
      <c r="R60" s="52"/>
      <c r="S60" s="52"/>
      <c r="T60" s="52"/>
      <c r="U60" s="61"/>
      <c r="V60" s="61"/>
      <c r="W60" s="59"/>
      <c r="X60" s="59"/>
      <c r="Y60" s="59"/>
      <c r="Z60" s="59"/>
      <c r="AA60" s="59"/>
      <c r="AB60" s="59"/>
      <c r="AC60" s="59"/>
      <c r="AD60" s="94"/>
      <c r="AE60" s="94"/>
      <c r="AF60" s="94"/>
      <c r="AG60" s="94"/>
      <c r="AH60" s="95"/>
    </row>
    <row r="61" spans="1:34" ht="28.5" customHeight="1">
      <c r="A61" s="86"/>
      <c r="B61" s="61"/>
      <c r="C61" s="61"/>
      <c r="D61" s="52"/>
      <c r="E61" s="52"/>
      <c r="F61" s="52"/>
      <c r="G61" s="61"/>
      <c r="H61" s="61"/>
      <c r="I61" s="61"/>
      <c r="J61" s="61"/>
      <c r="K61" s="52"/>
      <c r="L61" s="52"/>
      <c r="M61" s="52"/>
      <c r="N61" s="61"/>
      <c r="O61" s="61"/>
      <c r="P61" s="61"/>
      <c r="Q61" s="61"/>
      <c r="R61" s="52"/>
      <c r="S61" s="52"/>
      <c r="T61" s="52"/>
      <c r="U61" s="61"/>
      <c r="V61" s="61"/>
      <c r="W61" s="59"/>
      <c r="X61" s="59"/>
      <c r="Y61" s="59"/>
      <c r="Z61" s="59"/>
      <c r="AA61" s="59"/>
      <c r="AB61" s="59"/>
      <c r="AC61" s="59"/>
      <c r="AD61" s="94"/>
      <c r="AE61" s="94"/>
      <c r="AF61" s="94"/>
      <c r="AG61" s="94"/>
      <c r="AH61" s="95"/>
    </row>
    <row r="62" spans="1:34" ht="28.5" customHeight="1">
      <c r="A62" s="86"/>
      <c r="B62" s="82"/>
      <c r="C62" s="82"/>
      <c r="D62" s="52"/>
      <c r="E62" s="52"/>
      <c r="F62" s="52"/>
      <c r="G62" s="82"/>
      <c r="H62" s="82"/>
      <c r="I62" s="82"/>
      <c r="J62" s="82"/>
      <c r="K62" s="52"/>
      <c r="L62" s="52"/>
      <c r="M62" s="52"/>
      <c r="N62" s="82"/>
      <c r="O62" s="82"/>
      <c r="P62" s="82"/>
      <c r="Q62" s="82"/>
      <c r="R62" s="52"/>
      <c r="S62" s="52"/>
      <c r="T62" s="52"/>
      <c r="U62" s="82"/>
      <c r="V62" s="82"/>
      <c r="W62" s="55"/>
      <c r="X62" s="55"/>
      <c r="Y62" s="55"/>
      <c r="Z62" s="55"/>
      <c r="AA62" s="55"/>
      <c r="AB62" s="55"/>
      <c r="AC62" s="55"/>
      <c r="AD62" s="96"/>
      <c r="AE62" s="96"/>
      <c r="AF62" s="96"/>
      <c r="AG62" s="96"/>
      <c r="AH62" s="97"/>
    </row>
    <row r="63" spans="1:34" ht="28.5" customHeight="1">
      <c r="A63" s="86"/>
      <c r="B63" s="82"/>
      <c r="C63" s="82"/>
      <c r="D63" s="52"/>
      <c r="E63" s="52"/>
      <c r="F63" s="52"/>
      <c r="G63" s="82"/>
      <c r="H63" s="82"/>
      <c r="I63" s="82"/>
      <c r="J63" s="82"/>
      <c r="K63" s="52"/>
      <c r="L63" s="52"/>
      <c r="M63" s="52"/>
      <c r="N63" s="82"/>
      <c r="O63" s="82"/>
      <c r="P63" s="82"/>
      <c r="Q63" s="82"/>
      <c r="R63" s="52"/>
      <c r="S63" s="52"/>
      <c r="T63" s="52"/>
      <c r="U63" s="82"/>
      <c r="V63" s="82"/>
      <c r="W63" s="55"/>
      <c r="X63" s="55"/>
      <c r="Y63" s="55"/>
      <c r="Z63" s="55"/>
      <c r="AA63" s="55"/>
      <c r="AB63" s="55"/>
      <c r="AC63" s="55"/>
      <c r="AD63" s="96"/>
      <c r="AE63" s="96"/>
      <c r="AF63" s="96"/>
      <c r="AG63" s="96"/>
      <c r="AH63" s="97"/>
    </row>
    <row r="64" spans="1:34" ht="28.5" customHeight="1">
      <c r="A64" s="86"/>
      <c r="B64" s="82"/>
      <c r="C64" s="82"/>
      <c r="D64" s="52"/>
      <c r="E64" s="52"/>
      <c r="F64" s="52"/>
      <c r="G64" s="82"/>
      <c r="H64" s="82"/>
      <c r="I64" s="82"/>
      <c r="J64" s="82"/>
      <c r="K64" s="52"/>
      <c r="L64" s="52"/>
      <c r="M64" s="52"/>
      <c r="N64" s="82"/>
      <c r="O64" s="82"/>
      <c r="P64" s="82"/>
      <c r="Q64" s="82"/>
      <c r="R64" s="52"/>
      <c r="S64" s="52"/>
      <c r="T64" s="52"/>
      <c r="U64" s="82"/>
      <c r="V64" s="82"/>
      <c r="W64" s="55"/>
      <c r="X64" s="55"/>
      <c r="Y64" s="55"/>
      <c r="Z64" s="55"/>
      <c r="AA64" s="55"/>
      <c r="AB64" s="55"/>
      <c r="AC64" s="55"/>
      <c r="AD64" s="96"/>
      <c r="AE64" s="96"/>
      <c r="AF64" s="96"/>
      <c r="AG64" s="96"/>
      <c r="AH64" s="97"/>
    </row>
    <row r="65" spans="1:34" ht="28.5" customHeight="1">
      <c r="A65" s="86"/>
      <c r="B65" s="82"/>
      <c r="C65" s="82"/>
      <c r="D65" s="52"/>
      <c r="E65" s="52"/>
      <c r="F65" s="52"/>
      <c r="G65" s="82"/>
      <c r="H65" s="82"/>
      <c r="I65" s="82"/>
      <c r="J65" s="82"/>
      <c r="K65" s="52"/>
      <c r="L65" s="52"/>
      <c r="M65" s="52"/>
      <c r="N65" s="82"/>
      <c r="O65" s="82"/>
      <c r="P65" s="82"/>
      <c r="Q65" s="82"/>
      <c r="R65" s="52"/>
      <c r="S65" s="52"/>
      <c r="T65" s="52"/>
      <c r="U65" s="82"/>
      <c r="V65" s="82"/>
      <c r="W65" s="55"/>
      <c r="X65" s="55"/>
      <c r="Y65" s="55"/>
      <c r="Z65" s="55"/>
      <c r="AA65" s="55"/>
      <c r="AB65" s="55"/>
      <c r="AC65" s="55"/>
      <c r="AD65" s="96"/>
      <c r="AE65" s="96"/>
      <c r="AF65" s="96"/>
      <c r="AG65" s="96"/>
      <c r="AH65" s="97"/>
    </row>
    <row r="66" spans="1:34" ht="28.5" customHeight="1">
      <c r="A66" s="86"/>
      <c r="B66" s="82"/>
      <c r="C66" s="82"/>
      <c r="D66" s="52"/>
      <c r="E66" s="52"/>
      <c r="F66" s="52"/>
      <c r="G66" s="82"/>
      <c r="H66" s="82"/>
      <c r="I66" s="82"/>
      <c r="J66" s="82"/>
      <c r="K66" s="52"/>
      <c r="L66" s="52"/>
      <c r="M66" s="52"/>
      <c r="N66" s="82"/>
      <c r="O66" s="82"/>
      <c r="P66" s="82"/>
      <c r="Q66" s="82"/>
      <c r="R66" s="52"/>
      <c r="S66" s="52"/>
      <c r="T66" s="52"/>
      <c r="U66" s="82"/>
      <c r="V66" s="82"/>
      <c r="W66" s="55"/>
      <c r="X66" s="55"/>
      <c r="Y66" s="55"/>
      <c r="Z66" s="55"/>
      <c r="AA66" s="55"/>
      <c r="AB66" s="55"/>
      <c r="AC66" s="55"/>
      <c r="AD66" s="96"/>
      <c r="AE66" s="96"/>
      <c r="AF66" s="96"/>
      <c r="AG66" s="96"/>
      <c r="AH66" s="97"/>
    </row>
    <row r="67" ht="28.5" customHeight="1" thickBot="1">
      <c r="A67" s="44"/>
    </row>
    <row r="68" spans="1:34" ht="53.25" customHeight="1">
      <c r="A68" s="82"/>
      <c r="B68" s="58"/>
      <c r="C68" s="58"/>
      <c r="D68" s="399" t="s">
        <v>26</v>
      </c>
      <c r="E68" s="386"/>
      <c r="F68" s="386"/>
      <c r="G68" s="386"/>
      <c r="H68" s="400"/>
      <c r="I68" s="385" t="str">
        <f>D69</f>
        <v>鳥上</v>
      </c>
      <c r="J68" s="386"/>
      <c r="K68" s="386"/>
      <c r="L68" s="386"/>
      <c r="M68" s="386"/>
      <c r="N68" s="386"/>
      <c r="O68" s="400"/>
      <c r="P68" s="385" t="str">
        <f>D72</f>
        <v>津沢</v>
      </c>
      <c r="Q68" s="386"/>
      <c r="R68" s="386"/>
      <c r="S68" s="386"/>
      <c r="T68" s="386"/>
      <c r="U68" s="386"/>
      <c r="V68" s="400"/>
      <c r="W68" s="385" t="str">
        <f>D75</f>
        <v>川口</v>
      </c>
      <c r="X68" s="386"/>
      <c r="Y68" s="386"/>
      <c r="Z68" s="386"/>
      <c r="AA68" s="386"/>
      <c r="AB68" s="386"/>
      <c r="AC68" s="387"/>
      <c r="AD68" s="89" t="s">
        <v>53</v>
      </c>
      <c r="AE68" s="90" t="s">
        <v>54</v>
      </c>
      <c r="AF68" s="90" t="s">
        <v>55</v>
      </c>
      <c r="AG68" s="90" t="s">
        <v>56</v>
      </c>
      <c r="AH68" s="91" t="s">
        <v>57</v>
      </c>
    </row>
    <row r="69" spans="1:34" ht="28.5" customHeight="1">
      <c r="A69" s="384"/>
      <c r="B69" s="59"/>
      <c r="C69" s="59"/>
      <c r="D69" s="365" t="s">
        <v>107</v>
      </c>
      <c r="E69" s="366"/>
      <c r="F69" s="366"/>
      <c r="G69" s="366"/>
      <c r="H69" s="367"/>
      <c r="I69" s="374"/>
      <c r="J69" s="375"/>
      <c r="K69" s="375"/>
      <c r="L69" s="375"/>
      <c r="M69" s="375"/>
      <c r="N69" s="375"/>
      <c r="O69" s="376"/>
      <c r="P69" s="29" t="str">
        <f>D68</f>
        <v>Ｅ</v>
      </c>
      <c r="Q69" s="30" t="s">
        <v>5</v>
      </c>
      <c r="R69" s="373" t="str">
        <f>IF(P70="","",IF(P70&gt;U70,"○",IF(P70=U70,"△","●")))</f>
        <v>○</v>
      </c>
      <c r="S69" s="373"/>
      <c r="T69" s="373"/>
      <c r="U69" s="31"/>
      <c r="V69" s="32"/>
      <c r="W69" s="29" t="str">
        <f>D68</f>
        <v>Ｅ</v>
      </c>
      <c r="X69" s="30" t="s">
        <v>203</v>
      </c>
      <c r="Y69" s="373" t="str">
        <f>IF(W70="","",IF(W70&gt;AB70,"○",IF(W70=AB70,"△","●")))</f>
        <v>●</v>
      </c>
      <c r="Z69" s="373"/>
      <c r="AA69" s="373"/>
      <c r="AB69" s="31"/>
      <c r="AC69" s="51"/>
      <c r="AD69" s="344">
        <f>IF(R69="","",AE69*3+AF69)</f>
        <v>3</v>
      </c>
      <c r="AE69" s="347">
        <f>IF(R69="","",COUNTIF(R69:Y69,"○"))</f>
        <v>1</v>
      </c>
      <c r="AF69" s="350">
        <f>IF(R69="","",COUNTIF(R69:Y69:Y69,"△"))</f>
        <v>0</v>
      </c>
      <c r="AG69" s="350">
        <f>IF(R69="","",COUNTIF(R69:Y69:Y69,"●"))</f>
        <v>1</v>
      </c>
      <c r="AH69" s="353">
        <f>IF(R69="","",RANK(AD69,AD69:AD77))</f>
        <v>2</v>
      </c>
    </row>
    <row r="70" spans="1:34" ht="28.5" customHeight="1">
      <c r="A70" s="384"/>
      <c r="B70" s="59"/>
      <c r="C70" s="59"/>
      <c r="D70" s="368"/>
      <c r="E70" s="369"/>
      <c r="F70" s="369"/>
      <c r="G70" s="369"/>
      <c r="H70" s="370"/>
      <c r="I70" s="377"/>
      <c r="J70" s="378"/>
      <c r="K70" s="378"/>
      <c r="L70" s="378"/>
      <c r="M70" s="378"/>
      <c r="N70" s="378"/>
      <c r="O70" s="379"/>
      <c r="P70" s="324">
        <f>IF(R70="","",SUM(R70:R71))</f>
        <v>3</v>
      </c>
      <c r="Q70" s="383">
        <f>IF(R70="","",SUM(R70:R71))</f>
        <v>3</v>
      </c>
      <c r="R70" s="33">
        <v>2</v>
      </c>
      <c r="S70" s="34" t="s">
        <v>52</v>
      </c>
      <c r="T70" s="34">
        <v>1</v>
      </c>
      <c r="U70" s="324">
        <f>IF(T70="","",SUM(T70:T71))</f>
        <v>2</v>
      </c>
      <c r="V70" s="371">
        <f>IF(W70="","",SUM(W70:W71))</f>
        <v>0</v>
      </c>
      <c r="W70" s="324">
        <f>IF(Y70="","",SUM(Y70:Y71))</f>
        <v>0</v>
      </c>
      <c r="X70" s="363">
        <f>IF(Y70="","",SUM(Y70:Y71))</f>
        <v>0</v>
      </c>
      <c r="Y70" s="33">
        <v>0</v>
      </c>
      <c r="Z70" s="34" t="s">
        <v>52</v>
      </c>
      <c r="AA70" s="35">
        <v>1</v>
      </c>
      <c r="AB70" s="324">
        <f>IF(AA70="","",SUM(AA70:AA71))</f>
        <v>5</v>
      </c>
      <c r="AC70" s="325">
        <f>IF(AD70="","",SUM(AD70:AD71))</f>
      </c>
      <c r="AD70" s="345"/>
      <c r="AE70" s="348"/>
      <c r="AF70" s="351"/>
      <c r="AG70" s="351"/>
      <c r="AH70" s="354"/>
    </row>
    <row r="71" spans="1:34" ht="28.5" customHeight="1">
      <c r="A71" s="86"/>
      <c r="B71" s="59"/>
      <c r="C71" s="59"/>
      <c r="D71" s="402" t="s">
        <v>108</v>
      </c>
      <c r="E71" s="403"/>
      <c r="F71" s="403"/>
      <c r="G71" s="403"/>
      <c r="H71" s="404"/>
      <c r="I71" s="380"/>
      <c r="J71" s="381"/>
      <c r="K71" s="381"/>
      <c r="L71" s="381"/>
      <c r="M71" s="381"/>
      <c r="N71" s="381"/>
      <c r="O71" s="382"/>
      <c r="P71" s="326"/>
      <c r="Q71" s="364"/>
      <c r="R71" s="33">
        <v>1</v>
      </c>
      <c r="S71" s="37" t="s">
        <v>52</v>
      </c>
      <c r="T71" s="37">
        <v>1</v>
      </c>
      <c r="U71" s="326"/>
      <c r="V71" s="372"/>
      <c r="W71" s="326"/>
      <c r="X71" s="364"/>
      <c r="Y71" s="33">
        <v>0</v>
      </c>
      <c r="Z71" s="37" t="s">
        <v>52</v>
      </c>
      <c r="AA71" s="38">
        <v>4</v>
      </c>
      <c r="AB71" s="326"/>
      <c r="AC71" s="327"/>
      <c r="AD71" s="346"/>
      <c r="AE71" s="349"/>
      <c r="AF71" s="352"/>
      <c r="AG71" s="352"/>
      <c r="AH71" s="355"/>
    </row>
    <row r="72" spans="1:34" ht="28.5" customHeight="1">
      <c r="A72" s="384"/>
      <c r="B72" s="56"/>
      <c r="C72" s="57"/>
      <c r="D72" s="365" t="s">
        <v>109</v>
      </c>
      <c r="E72" s="366"/>
      <c r="F72" s="366"/>
      <c r="G72" s="366"/>
      <c r="H72" s="367"/>
      <c r="I72" s="29" t="str">
        <f>D68</f>
        <v>Ｅ</v>
      </c>
      <c r="J72" s="30" t="str">
        <f>Q69</f>
        <v>①</v>
      </c>
      <c r="K72" s="373" t="str">
        <f>IF(I73="","",IF(I73&gt;N73,"○",IF(I73=N73,"△","●")))</f>
        <v>●</v>
      </c>
      <c r="L72" s="373"/>
      <c r="M72" s="373"/>
      <c r="N72" s="31"/>
      <c r="O72" s="32"/>
      <c r="P72" s="374"/>
      <c r="Q72" s="375"/>
      <c r="R72" s="375"/>
      <c r="S72" s="375"/>
      <c r="T72" s="375"/>
      <c r="U72" s="375"/>
      <c r="V72" s="376"/>
      <c r="W72" s="29" t="str">
        <f>D68</f>
        <v>Ｅ</v>
      </c>
      <c r="X72" s="30" t="s">
        <v>201</v>
      </c>
      <c r="Y72" s="373" t="str">
        <f>IF(W73="","",IF(W73&gt;AB73,"○",IF(W73=AB73,"△","●")))</f>
        <v>●</v>
      </c>
      <c r="Z72" s="373"/>
      <c r="AA72" s="373"/>
      <c r="AB72" s="31"/>
      <c r="AC72" s="51"/>
      <c r="AD72" s="344">
        <f>IF(K72="","",AE72*3+AF72)</f>
        <v>0</v>
      </c>
      <c r="AE72" s="347">
        <f>IF(K72="","",COUNTIF(K72:Y72:Y72,"○"))</f>
        <v>0</v>
      </c>
      <c r="AF72" s="350">
        <f>IF(K72="","",COUNTIF(K72:Z72:Y72,"△"))</f>
        <v>0</v>
      </c>
      <c r="AG72" s="350">
        <f>IF(K72="","",COUNTIF(K72:Y72:Y72,"●"))</f>
        <v>2</v>
      </c>
      <c r="AH72" s="353">
        <f>IF(K72="","",RANK(AD72,AD69:AD77))</f>
        <v>3</v>
      </c>
    </row>
    <row r="73" spans="1:34" ht="28.5" customHeight="1">
      <c r="A73" s="384"/>
      <c r="B73" s="61"/>
      <c r="C73" s="61"/>
      <c r="D73" s="368"/>
      <c r="E73" s="369"/>
      <c r="F73" s="369"/>
      <c r="G73" s="369"/>
      <c r="H73" s="370"/>
      <c r="I73" s="324">
        <f>IF(K73="","",SUM(K73:K74))</f>
        <v>2</v>
      </c>
      <c r="J73" s="383">
        <f>IF(K73="","",SUM(K73:K74))</f>
        <v>2</v>
      </c>
      <c r="K73" s="33">
        <v>1</v>
      </c>
      <c r="L73" s="34" t="s">
        <v>52</v>
      </c>
      <c r="M73" s="35">
        <v>2</v>
      </c>
      <c r="N73" s="383">
        <f>IF(M73="","",SUM(M73:M74))</f>
        <v>3</v>
      </c>
      <c r="O73" s="371">
        <f>IF(P73="","",SUM(P73:P74))</f>
      </c>
      <c r="P73" s="377"/>
      <c r="Q73" s="378"/>
      <c r="R73" s="378"/>
      <c r="S73" s="378"/>
      <c r="T73" s="378"/>
      <c r="U73" s="378"/>
      <c r="V73" s="379"/>
      <c r="W73" s="324">
        <f>IF(Y73="","",SUM(Y73:Y74))</f>
        <v>0</v>
      </c>
      <c r="X73" s="363">
        <f>IF(Y73="","",SUM(Y73:Y74))</f>
        <v>0</v>
      </c>
      <c r="Y73" s="33">
        <v>0</v>
      </c>
      <c r="Z73" s="34" t="s">
        <v>52</v>
      </c>
      <c r="AA73" s="35">
        <v>4</v>
      </c>
      <c r="AB73" s="324">
        <f>IF(AA73="","",SUM(AA73:AA74))</f>
        <v>6</v>
      </c>
      <c r="AC73" s="325">
        <f>IF(AD73="","",SUM(AD73:AD74))</f>
      </c>
      <c r="AD73" s="345"/>
      <c r="AE73" s="348"/>
      <c r="AF73" s="351"/>
      <c r="AG73" s="351"/>
      <c r="AH73" s="354"/>
    </row>
    <row r="74" spans="1:34" ht="28.5" customHeight="1">
      <c r="A74" s="86"/>
      <c r="B74" s="61"/>
      <c r="C74" s="61"/>
      <c r="D74" s="402" t="s">
        <v>102</v>
      </c>
      <c r="E74" s="403"/>
      <c r="F74" s="403"/>
      <c r="G74" s="403"/>
      <c r="H74" s="404"/>
      <c r="I74" s="326"/>
      <c r="J74" s="364"/>
      <c r="K74" s="39">
        <v>1</v>
      </c>
      <c r="L74" s="37" t="s">
        <v>52</v>
      </c>
      <c r="M74" s="38">
        <v>1</v>
      </c>
      <c r="N74" s="364"/>
      <c r="O74" s="372"/>
      <c r="P74" s="380"/>
      <c r="Q74" s="381"/>
      <c r="R74" s="381"/>
      <c r="S74" s="381"/>
      <c r="T74" s="381"/>
      <c r="U74" s="381"/>
      <c r="V74" s="382"/>
      <c r="W74" s="326"/>
      <c r="X74" s="364"/>
      <c r="Y74" s="33">
        <v>0</v>
      </c>
      <c r="Z74" s="37" t="s">
        <v>52</v>
      </c>
      <c r="AA74" s="35">
        <v>2</v>
      </c>
      <c r="AB74" s="326"/>
      <c r="AC74" s="327"/>
      <c r="AD74" s="346"/>
      <c r="AE74" s="349"/>
      <c r="AF74" s="352"/>
      <c r="AG74" s="352"/>
      <c r="AH74" s="355"/>
    </row>
    <row r="75" spans="1:34" ht="28.5" customHeight="1">
      <c r="A75" s="384"/>
      <c r="B75" s="56"/>
      <c r="C75" s="57"/>
      <c r="D75" s="365" t="s">
        <v>110</v>
      </c>
      <c r="E75" s="366"/>
      <c r="F75" s="366"/>
      <c r="G75" s="366"/>
      <c r="H75" s="367"/>
      <c r="I75" s="29" t="str">
        <f>D68</f>
        <v>Ｅ</v>
      </c>
      <c r="J75" s="30" t="str">
        <f>X69</f>
        <v>③</v>
      </c>
      <c r="K75" s="373" t="str">
        <f>IF(I76="","",IF(I76&gt;N76,"○",IF(I76=N76,"△","●")))</f>
        <v>○</v>
      </c>
      <c r="L75" s="373"/>
      <c r="M75" s="373"/>
      <c r="N75" s="31"/>
      <c r="O75" s="32"/>
      <c r="P75" s="29" t="str">
        <f>D68</f>
        <v>Ｅ</v>
      </c>
      <c r="Q75" s="30" t="str">
        <f>X72</f>
        <v>②</v>
      </c>
      <c r="R75" s="373" t="str">
        <f>IF(P76="","",IF(P76&gt;U76,"○",IF(P76=U76,"△","●")))</f>
        <v>○</v>
      </c>
      <c r="S75" s="373"/>
      <c r="T75" s="373"/>
      <c r="U75" s="31"/>
      <c r="V75" s="32"/>
      <c r="W75" s="374"/>
      <c r="X75" s="375"/>
      <c r="Y75" s="375"/>
      <c r="Z75" s="375"/>
      <c r="AA75" s="375"/>
      <c r="AB75" s="375"/>
      <c r="AC75" s="390"/>
      <c r="AD75" s="344">
        <f>IF(K75="","",AE75*3+AF75)</f>
        <v>6</v>
      </c>
      <c r="AE75" s="347">
        <f>IF(K75="","",COUNTIF(K75:R75:Y75,"○"))</f>
        <v>2</v>
      </c>
      <c r="AF75" s="350">
        <f>IF(K75="","",COUNTIF(K75:R75:Y75,"△"))</f>
        <v>0</v>
      </c>
      <c r="AG75" s="350">
        <f>IF(K75="","",COUNTIF(K75:R75:Y75,"●"))</f>
        <v>0</v>
      </c>
      <c r="AH75" s="353">
        <f>IF(K75="","",RANK(AD75,AD69:AD77))</f>
        <v>1</v>
      </c>
    </row>
    <row r="76" spans="1:34" ht="28.5" customHeight="1">
      <c r="A76" s="384"/>
      <c r="B76" s="61"/>
      <c r="C76" s="61"/>
      <c r="D76" s="368"/>
      <c r="E76" s="369"/>
      <c r="F76" s="369"/>
      <c r="G76" s="369"/>
      <c r="H76" s="370"/>
      <c r="I76" s="324">
        <f>IF(K76="","",SUM(K76:K77))</f>
        <v>5</v>
      </c>
      <c r="J76" s="363">
        <f>IF(K76="","",SUM(K76:K77))</f>
        <v>5</v>
      </c>
      <c r="K76" s="33">
        <v>1</v>
      </c>
      <c r="L76" s="52" t="s">
        <v>52</v>
      </c>
      <c r="M76" s="35">
        <v>0</v>
      </c>
      <c r="N76" s="363">
        <f>IF(M76="","",SUM(M76:M77))</f>
        <v>0</v>
      </c>
      <c r="O76" s="371">
        <f>IF(P76="","",SUM(P76:P77))</f>
        <v>6</v>
      </c>
      <c r="P76" s="324">
        <f>IF(R76="","",SUM(R76:R77))</f>
        <v>6</v>
      </c>
      <c r="Q76" s="363">
        <f>IF(R76="","",SUM(R76:R77))</f>
        <v>6</v>
      </c>
      <c r="R76" s="33">
        <v>4</v>
      </c>
      <c r="S76" s="52" t="s">
        <v>52</v>
      </c>
      <c r="T76" s="35">
        <v>0</v>
      </c>
      <c r="U76" s="363">
        <f>IF(T76="","",SUM(T76:T77))</f>
        <v>0</v>
      </c>
      <c r="V76" s="371">
        <f>IF(W76="","",SUM(W76:W77))</f>
      </c>
      <c r="W76" s="377"/>
      <c r="X76" s="378"/>
      <c r="Y76" s="378"/>
      <c r="Z76" s="378"/>
      <c r="AA76" s="378"/>
      <c r="AB76" s="378"/>
      <c r="AC76" s="391"/>
      <c r="AD76" s="345"/>
      <c r="AE76" s="348"/>
      <c r="AF76" s="351"/>
      <c r="AG76" s="351"/>
      <c r="AH76" s="354"/>
    </row>
    <row r="77" spans="1:34" ht="28.5" customHeight="1" thickBot="1">
      <c r="A77" s="86"/>
      <c r="B77" s="61"/>
      <c r="C77" s="61"/>
      <c r="D77" s="396" t="s">
        <v>111</v>
      </c>
      <c r="E77" s="397"/>
      <c r="F77" s="397"/>
      <c r="G77" s="397"/>
      <c r="H77" s="398"/>
      <c r="I77" s="395"/>
      <c r="J77" s="388"/>
      <c r="K77" s="41">
        <v>4</v>
      </c>
      <c r="L77" s="42" t="s">
        <v>52</v>
      </c>
      <c r="M77" s="43">
        <v>0</v>
      </c>
      <c r="N77" s="388"/>
      <c r="O77" s="389"/>
      <c r="P77" s="395"/>
      <c r="Q77" s="388"/>
      <c r="R77" s="41">
        <v>2</v>
      </c>
      <c r="S77" s="42" t="s">
        <v>52</v>
      </c>
      <c r="T77" s="43">
        <v>0</v>
      </c>
      <c r="U77" s="388"/>
      <c r="V77" s="389"/>
      <c r="W77" s="392"/>
      <c r="X77" s="393"/>
      <c r="Y77" s="393"/>
      <c r="Z77" s="393"/>
      <c r="AA77" s="393"/>
      <c r="AB77" s="393"/>
      <c r="AC77" s="394"/>
      <c r="AD77" s="356"/>
      <c r="AE77" s="357"/>
      <c r="AF77" s="358"/>
      <c r="AG77" s="358"/>
      <c r="AH77" s="359"/>
    </row>
    <row r="78" spans="1:34" ht="28.5" customHeight="1">
      <c r="A78" s="384"/>
      <c r="B78" s="56"/>
      <c r="C78" s="57"/>
      <c r="D78" s="60"/>
      <c r="E78" s="60"/>
      <c r="F78" s="60"/>
      <c r="G78" s="55"/>
      <c r="H78" s="55"/>
      <c r="I78" s="56"/>
      <c r="J78" s="57"/>
      <c r="K78" s="60"/>
      <c r="L78" s="60"/>
      <c r="M78" s="60"/>
      <c r="N78" s="55"/>
      <c r="O78" s="55"/>
      <c r="P78" s="56"/>
      <c r="Q78" s="57"/>
      <c r="R78" s="60"/>
      <c r="S78" s="60"/>
      <c r="T78" s="60"/>
      <c r="U78" s="55"/>
      <c r="V78" s="55"/>
      <c r="W78" s="59"/>
      <c r="X78" s="59"/>
      <c r="Y78" s="59"/>
      <c r="Z78" s="59"/>
      <c r="AA78" s="59"/>
      <c r="AB78" s="59"/>
      <c r="AC78" s="59"/>
      <c r="AD78" s="94"/>
      <c r="AE78" s="94"/>
      <c r="AF78" s="94"/>
      <c r="AG78" s="94"/>
      <c r="AH78" s="95"/>
    </row>
    <row r="79" spans="1:34" ht="28.5" customHeight="1" thickBot="1">
      <c r="A79" s="384"/>
      <c r="B79" s="61"/>
      <c r="C79" s="61"/>
      <c r="D79" s="52"/>
      <c r="E79" s="52"/>
      <c r="F79" s="52"/>
      <c r="G79" s="61"/>
      <c r="H79" s="61"/>
      <c r="I79" s="61"/>
      <c r="J79" s="61"/>
      <c r="K79" s="52"/>
      <c r="L79" s="52"/>
      <c r="M79" s="52"/>
      <c r="N79" s="61"/>
      <c r="O79" s="61"/>
      <c r="P79" s="61"/>
      <c r="Q79" s="61"/>
      <c r="R79" s="52"/>
      <c r="S79" s="52"/>
      <c r="T79" s="52"/>
      <c r="U79" s="61"/>
      <c r="V79" s="61"/>
      <c r="W79" s="59"/>
      <c r="X79" s="59"/>
      <c r="Y79" s="59"/>
      <c r="Z79" s="59"/>
      <c r="AA79" s="59"/>
      <c r="AB79" s="59"/>
      <c r="AC79" s="59"/>
      <c r="AD79" s="94"/>
      <c r="AE79" s="94"/>
      <c r="AF79" s="94"/>
      <c r="AG79" s="94"/>
      <c r="AH79" s="95"/>
    </row>
    <row r="80" spans="4:34" ht="53.25" customHeight="1">
      <c r="D80" s="399" t="s">
        <v>65</v>
      </c>
      <c r="E80" s="386"/>
      <c r="F80" s="386"/>
      <c r="G80" s="386"/>
      <c r="H80" s="400"/>
      <c r="I80" s="385" t="str">
        <f>D81</f>
        <v>Ｅｃｈｉｚｅｎ</v>
      </c>
      <c r="J80" s="386"/>
      <c r="K80" s="386"/>
      <c r="L80" s="386"/>
      <c r="M80" s="386"/>
      <c r="N80" s="386"/>
      <c r="O80" s="400"/>
      <c r="P80" s="385" t="str">
        <f>D84</f>
        <v>春照</v>
      </c>
      <c r="Q80" s="386"/>
      <c r="R80" s="386"/>
      <c r="S80" s="386"/>
      <c r="T80" s="386"/>
      <c r="U80" s="386"/>
      <c r="V80" s="400"/>
      <c r="W80" s="385" t="str">
        <f>D87</f>
        <v>ＫＵＧＡ</v>
      </c>
      <c r="X80" s="386"/>
      <c r="Y80" s="386"/>
      <c r="Z80" s="386"/>
      <c r="AA80" s="386"/>
      <c r="AB80" s="386"/>
      <c r="AC80" s="387"/>
      <c r="AD80" s="89" t="s">
        <v>53</v>
      </c>
      <c r="AE80" s="90" t="s">
        <v>54</v>
      </c>
      <c r="AF80" s="90" t="s">
        <v>55</v>
      </c>
      <c r="AG80" s="90" t="s">
        <v>56</v>
      </c>
      <c r="AH80" s="91" t="s">
        <v>57</v>
      </c>
    </row>
    <row r="81" spans="4:34" ht="28.5" customHeight="1">
      <c r="D81" s="365" t="s">
        <v>112</v>
      </c>
      <c r="E81" s="366"/>
      <c r="F81" s="366"/>
      <c r="G81" s="366"/>
      <c r="H81" s="367"/>
      <c r="I81" s="374"/>
      <c r="J81" s="375"/>
      <c r="K81" s="375"/>
      <c r="L81" s="375"/>
      <c r="M81" s="375"/>
      <c r="N81" s="375"/>
      <c r="O81" s="376"/>
      <c r="P81" s="29" t="str">
        <f>D80</f>
        <v>Ｆ</v>
      </c>
      <c r="Q81" s="30" t="s">
        <v>5</v>
      </c>
      <c r="R81" s="373" t="str">
        <f>IF(P82="","",IF(P82&gt;U82,"○",IF(P82=U82,"△","●")))</f>
        <v>●</v>
      </c>
      <c r="S81" s="373"/>
      <c r="T81" s="373"/>
      <c r="U81" s="31"/>
      <c r="V81" s="32"/>
      <c r="W81" s="29" t="str">
        <f>D80</f>
        <v>Ｆ</v>
      </c>
      <c r="X81" s="30" t="s">
        <v>203</v>
      </c>
      <c r="Y81" s="373" t="str">
        <f>IF(W82="","",IF(W82&gt;AB82,"○",IF(W82=AB82,"△","●")))</f>
        <v>●</v>
      </c>
      <c r="Z81" s="373"/>
      <c r="AA81" s="373"/>
      <c r="AB81" s="31"/>
      <c r="AC81" s="51"/>
      <c r="AD81" s="344">
        <f>IF(R81="","",AE81*3+AF81)</f>
        <v>0</v>
      </c>
      <c r="AE81" s="347">
        <f>IF(R81="","",COUNTIF(R81:Y81,"○"))</f>
        <v>0</v>
      </c>
      <c r="AF81" s="350">
        <f>IF(R81="","",COUNTIF(R81:Y81:Y81,"△"))</f>
        <v>0</v>
      </c>
      <c r="AG81" s="350">
        <f>IF(R81="","",COUNTIF(R81:Y81:Y81,"●"))</f>
        <v>2</v>
      </c>
      <c r="AH81" s="353">
        <f>IF(R81="","",RANK(AD81,AD81:AD89))</f>
        <v>3</v>
      </c>
    </row>
    <row r="82" spans="4:34" ht="28.5" customHeight="1">
      <c r="D82" s="368"/>
      <c r="E82" s="369"/>
      <c r="F82" s="369"/>
      <c r="G82" s="369"/>
      <c r="H82" s="370"/>
      <c r="I82" s="377"/>
      <c r="J82" s="378"/>
      <c r="K82" s="378"/>
      <c r="L82" s="378"/>
      <c r="M82" s="378"/>
      <c r="N82" s="378"/>
      <c r="O82" s="379"/>
      <c r="P82" s="324">
        <f>IF(R82="","",SUM(R82:R83))</f>
        <v>1</v>
      </c>
      <c r="Q82" s="383">
        <f>IF(R82="","",SUM(R82:R83))</f>
        <v>1</v>
      </c>
      <c r="R82" s="33">
        <v>1</v>
      </c>
      <c r="S82" s="34" t="s">
        <v>52</v>
      </c>
      <c r="T82" s="34">
        <v>4</v>
      </c>
      <c r="U82" s="324">
        <f>IF(T82="","",SUM(T82:T83))</f>
        <v>6</v>
      </c>
      <c r="V82" s="371">
        <f>IF(W82="","",SUM(W82:W83))</f>
        <v>0</v>
      </c>
      <c r="W82" s="324">
        <f>IF(Y82="","",SUM(Y82:Y83))</f>
        <v>0</v>
      </c>
      <c r="X82" s="363">
        <f>IF(Y82="","",SUM(Y82:Y83))</f>
        <v>0</v>
      </c>
      <c r="Y82" s="33">
        <v>0</v>
      </c>
      <c r="Z82" s="34" t="s">
        <v>52</v>
      </c>
      <c r="AA82" s="35">
        <v>0</v>
      </c>
      <c r="AB82" s="324">
        <f>IF(AA82="","",SUM(AA82:AA83))</f>
        <v>2</v>
      </c>
      <c r="AC82" s="325">
        <f>IF(AD82="","",SUM(AD82:AD83))</f>
      </c>
      <c r="AD82" s="345"/>
      <c r="AE82" s="348"/>
      <c r="AF82" s="351"/>
      <c r="AG82" s="351"/>
      <c r="AH82" s="354"/>
    </row>
    <row r="83" spans="4:34" ht="28.5" customHeight="1">
      <c r="D83" s="402" t="s">
        <v>85</v>
      </c>
      <c r="E83" s="403"/>
      <c r="F83" s="403"/>
      <c r="G83" s="403"/>
      <c r="H83" s="404"/>
      <c r="I83" s="380"/>
      <c r="J83" s="381"/>
      <c r="K83" s="381"/>
      <c r="L83" s="381"/>
      <c r="M83" s="381"/>
      <c r="N83" s="381"/>
      <c r="O83" s="382"/>
      <c r="P83" s="326"/>
      <c r="Q83" s="364"/>
      <c r="R83" s="33">
        <v>0</v>
      </c>
      <c r="S83" s="37" t="s">
        <v>52</v>
      </c>
      <c r="T83" s="37">
        <v>2</v>
      </c>
      <c r="U83" s="326"/>
      <c r="V83" s="372"/>
      <c r="W83" s="326"/>
      <c r="X83" s="364"/>
      <c r="Y83" s="33">
        <v>0</v>
      </c>
      <c r="Z83" s="37" t="s">
        <v>52</v>
      </c>
      <c r="AA83" s="38">
        <v>2</v>
      </c>
      <c r="AB83" s="326"/>
      <c r="AC83" s="327"/>
      <c r="AD83" s="346"/>
      <c r="AE83" s="349"/>
      <c r="AF83" s="352"/>
      <c r="AG83" s="352"/>
      <c r="AH83" s="355"/>
    </row>
    <row r="84" spans="4:34" ht="28.5" customHeight="1">
      <c r="D84" s="365" t="s">
        <v>113</v>
      </c>
      <c r="E84" s="366"/>
      <c r="F84" s="366"/>
      <c r="G84" s="366"/>
      <c r="H84" s="367"/>
      <c r="I84" s="29" t="str">
        <f>D80</f>
        <v>Ｆ</v>
      </c>
      <c r="J84" s="30" t="str">
        <f>Q81</f>
        <v>①</v>
      </c>
      <c r="K84" s="373" t="str">
        <f>IF(I85="","",IF(I85&gt;N85,"○",IF(I85=N85,"△","●")))</f>
        <v>○</v>
      </c>
      <c r="L84" s="373"/>
      <c r="M84" s="373"/>
      <c r="N84" s="31"/>
      <c r="O84" s="32"/>
      <c r="P84" s="374"/>
      <c r="Q84" s="375"/>
      <c r="R84" s="375"/>
      <c r="S84" s="375"/>
      <c r="T84" s="375"/>
      <c r="U84" s="375"/>
      <c r="V84" s="376"/>
      <c r="W84" s="29" t="str">
        <f>D80</f>
        <v>Ｆ</v>
      </c>
      <c r="X84" s="30" t="s">
        <v>201</v>
      </c>
      <c r="Y84" s="373" t="str">
        <f>IF(W85="","",IF(W85&gt;AB85,"○",IF(W85=AB85,"△","●")))</f>
        <v>△</v>
      </c>
      <c r="Z84" s="373"/>
      <c r="AA84" s="373"/>
      <c r="AB84" s="31"/>
      <c r="AC84" s="51"/>
      <c r="AD84" s="344">
        <f>IF(K84="","",AE84*3+AF84)</f>
        <v>4</v>
      </c>
      <c r="AE84" s="347">
        <f>IF(K84="","",COUNTIF(K84:Y84:Y84,"○"))</f>
        <v>1</v>
      </c>
      <c r="AF84" s="350">
        <f>IF(K84="","",COUNTIF(K84:Z84:Y84,"△"))</f>
        <v>1</v>
      </c>
      <c r="AG84" s="350">
        <f>IF(K84="","",COUNTIF(K84:Y84:Y84,"●"))</f>
        <v>0</v>
      </c>
      <c r="AH84" s="353">
        <f>IF(K84="","",RANK(AD84,AD81:AD89))</f>
        <v>1</v>
      </c>
    </row>
    <row r="85" spans="4:34" ht="28.5" customHeight="1">
      <c r="D85" s="368"/>
      <c r="E85" s="369"/>
      <c r="F85" s="369"/>
      <c r="G85" s="369"/>
      <c r="H85" s="370"/>
      <c r="I85" s="324">
        <f>IF(K85="","",SUM(K85:K86))</f>
        <v>6</v>
      </c>
      <c r="J85" s="383">
        <f>IF(K85="","",SUM(K85:K86))</f>
        <v>6</v>
      </c>
      <c r="K85" s="33">
        <v>4</v>
      </c>
      <c r="L85" s="34" t="s">
        <v>52</v>
      </c>
      <c r="M85" s="35">
        <v>1</v>
      </c>
      <c r="N85" s="383">
        <f>IF(M85="","",SUM(M85:M86))</f>
        <v>1</v>
      </c>
      <c r="O85" s="371">
        <f>IF(P85="","",SUM(P85:P86))</f>
      </c>
      <c r="P85" s="377"/>
      <c r="Q85" s="378"/>
      <c r="R85" s="378"/>
      <c r="S85" s="378"/>
      <c r="T85" s="378"/>
      <c r="U85" s="378"/>
      <c r="V85" s="379"/>
      <c r="W85" s="324">
        <f>IF(Y85="","",SUM(Y85:Y86))</f>
        <v>1</v>
      </c>
      <c r="X85" s="363">
        <f>IF(Y85="","",SUM(Y85:Y86))</f>
        <v>1</v>
      </c>
      <c r="Y85" s="33">
        <v>1</v>
      </c>
      <c r="Z85" s="34" t="s">
        <v>52</v>
      </c>
      <c r="AA85" s="35">
        <v>1</v>
      </c>
      <c r="AB85" s="324">
        <f>IF(AA85="","",SUM(AA85:AA86))</f>
        <v>1</v>
      </c>
      <c r="AC85" s="325">
        <f>IF(AD85="","",SUM(AD85:AD86))</f>
      </c>
      <c r="AD85" s="345"/>
      <c r="AE85" s="348"/>
      <c r="AF85" s="351"/>
      <c r="AG85" s="351"/>
      <c r="AH85" s="354"/>
    </row>
    <row r="86" spans="4:34" ht="28.5" customHeight="1">
      <c r="D86" s="402" t="s">
        <v>87</v>
      </c>
      <c r="E86" s="403"/>
      <c r="F86" s="403"/>
      <c r="G86" s="403"/>
      <c r="H86" s="404"/>
      <c r="I86" s="326"/>
      <c r="J86" s="364"/>
      <c r="K86" s="39">
        <v>2</v>
      </c>
      <c r="L86" s="37" t="s">
        <v>52</v>
      </c>
      <c r="M86" s="38">
        <v>0</v>
      </c>
      <c r="N86" s="364"/>
      <c r="O86" s="372"/>
      <c r="P86" s="380"/>
      <c r="Q86" s="381"/>
      <c r="R86" s="381"/>
      <c r="S86" s="381"/>
      <c r="T86" s="381"/>
      <c r="U86" s="381"/>
      <c r="V86" s="382"/>
      <c r="W86" s="326"/>
      <c r="X86" s="364"/>
      <c r="Y86" s="33">
        <v>0</v>
      </c>
      <c r="Z86" s="37" t="s">
        <v>52</v>
      </c>
      <c r="AA86" s="35">
        <v>0</v>
      </c>
      <c r="AB86" s="326"/>
      <c r="AC86" s="327"/>
      <c r="AD86" s="346"/>
      <c r="AE86" s="349"/>
      <c r="AF86" s="352"/>
      <c r="AG86" s="352"/>
      <c r="AH86" s="355"/>
    </row>
    <row r="87" spans="4:34" ht="28.5" customHeight="1">
      <c r="D87" s="365" t="s">
        <v>114</v>
      </c>
      <c r="E87" s="366"/>
      <c r="F87" s="366"/>
      <c r="G87" s="366"/>
      <c r="H87" s="367"/>
      <c r="I87" s="29" t="str">
        <f>D80</f>
        <v>Ｆ</v>
      </c>
      <c r="J87" s="30" t="str">
        <f>X81</f>
        <v>③</v>
      </c>
      <c r="K87" s="373" t="str">
        <f>IF(I88="","",IF(I88&gt;N88,"○",IF(I88=N88,"△","●")))</f>
        <v>○</v>
      </c>
      <c r="L87" s="373"/>
      <c r="M87" s="373"/>
      <c r="N87" s="31"/>
      <c r="O87" s="32"/>
      <c r="P87" s="29" t="str">
        <f>D80</f>
        <v>Ｆ</v>
      </c>
      <c r="Q87" s="30" t="str">
        <f>X84</f>
        <v>②</v>
      </c>
      <c r="R87" s="373" t="str">
        <f>IF(P88="","",IF(P88&gt;U88,"○",IF(P88=U88,"△","●")))</f>
        <v>△</v>
      </c>
      <c r="S87" s="373"/>
      <c r="T87" s="373"/>
      <c r="U87" s="31"/>
      <c r="V87" s="32"/>
      <c r="W87" s="374"/>
      <c r="X87" s="375"/>
      <c r="Y87" s="375"/>
      <c r="Z87" s="375"/>
      <c r="AA87" s="375"/>
      <c r="AB87" s="375"/>
      <c r="AC87" s="390"/>
      <c r="AD87" s="344">
        <f>IF(K87="","",AE87*3+AF87)</f>
        <v>4</v>
      </c>
      <c r="AE87" s="347">
        <f>IF(K87="","",COUNTIF(K87:R87:Y87,"○"))</f>
        <v>1</v>
      </c>
      <c r="AF87" s="350">
        <f>IF(K87="","",COUNTIF(K87:R87:Y87,"△"))</f>
        <v>1</v>
      </c>
      <c r="AG87" s="350">
        <f>IF(K87="","",COUNTIF(K87:R87:Y87,"●"))</f>
        <v>0</v>
      </c>
      <c r="AH87" s="353">
        <v>2</v>
      </c>
    </row>
    <row r="88" spans="4:34" ht="28.5" customHeight="1">
      <c r="D88" s="368"/>
      <c r="E88" s="369"/>
      <c r="F88" s="369"/>
      <c r="G88" s="369"/>
      <c r="H88" s="370"/>
      <c r="I88" s="324">
        <f>IF(K88="","",SUM(K88:K89))</f>
        <v>2</v>
      </c>
      <c r="J88" s="363">
        <f>IF(K88="","",SUM(K88:K89))</f>
        <v>2</v>
      </c>
      <c r="K88" s="33">
        <v>0</v>
      </c>
      <c r="L88" s="52" t="s">
        <v>52</v>
      </c>
      <c r="M88" s="35">
        <v>0</v>
      </c>
      <c r="N88" s="363">
        <f>IF(M88="","",SUM(M88:M89))</f>
        <v>0</v>
      </c>
      <c r="O88" s="371">
        <f>IF(P88="","",SUM(P88:P89))</f>
        <v>1</v>
      </c>
      <c r="P88" s="324">
        <f>IF(R88="","",SUM(R88:R89))</f>
        <v>1</v>
      </c>
      <c r="Q88" s="363">
        <f>IF(R88="","",SUM(R88:R89))</f>
        <v>1</v>
      </c>
      <c r="R88" s="33">
        <v>1</v>
      </c>
      <c r="S88" s="52" t="s">
        <v>52</v>
      </c>
      <c r="T88" s="35">
        <v>1</v>
      </c>
      <c r="U88" s="363">
        <f>IF(T88="","",SUM(T88:T89))</f>
        <v>1</v>
      </c>
      <c r="V88" s="371">
        <f>IF(W88="","",SUM(W88:W89))</f>
      </c>
      <c r="W88" s="377"/>
      <c r="X88" s="378"/>
      <c r="Y88" s="378"/>
      <c r="Z88" s="378"/>
      <c r="AA88" s="378"/>
      <c r="AB88" s="378"/>
      <c r="AC88" s="391"/>
      <c r="AD88" s="345"/>
      <c r="AE88" s="348"/>
      <c r="AF88" s="351"/>
      <c r="AG88" s="351"/>
      <c r="AH88" s="354"/>
    </row>
    <row r="89" spans="4:34" ht="28.5" customHeight="1" thickBot="1">
      <c r="D89" s="396" t="s">
        <v>115</v>
      </c>
      <c r="E89" s="397"/>
      <c r="F89" s="397"/>
      <c r="G89" s="397"/>
      <c r="H89" s="398"/>
      <c r="I89" s="395"/>
      <c r="J89" s="388"/>
      <c r="K89" s="41">
        <v>2</v>
      </c>
      <c r="L89" s="42" t="s">
        <v>52</v>
      </c>
      <c r="M89" s="43">
        <v>0</v>
      </c>
      <c r="N89" s="388"/>
      <c r="O89" s="389"/>
      <c r="P89" s="395"/>
      <c r="Q89" s="388"/>
      <c r="R89" s="41">
        <v>0</v>
      </c>
      <c r="S89" s="42" t="s">
        <v>52</v>
      </c>
      <c r="T89" s="43">
        <v>0</v>
      </c>
      <c r="U89" s="388"/>
      <c r="V89" s="389"/>
      <c r="W89" s="392"/>
      <c r="X89" s="393"/>
      <c r="Y89" s="393"/>
      <c r="Z89" s="393"/>
      <c r="AA89" s="393"/>
      <c r="AB89" s="393"/>
      <c r="AC89" s="394"/>
      <c r="AD89" s="356"/>
      <c r="AE89" s="357"/>
      <c r="AF89" s="358"/>
      <c r="AG89" s="358"/>
      <c r="AH89" s="359"/>
    </row>
    <row r="90" spans="1:34" ht="28.5" customHeight="1">
      <c r="A90" s="58"/>
      <c r="B90" s="56"/>
      <c r="C90" s="57"/>
      <c r="D90" s="100"/>
      <c r="E90" s="100"/>
      <c r="F90" s="100"/>
      <c r="G90" s="55"/>
      <c r="H90" s="55"/>
      <c r="I90" s="56"/>
      <c r="J90" s="57"/>
      <c r="K90" s="100"/>
      <c r="L90" s="100"/>
      <c r="M90" s="100"/>
      <c r="N90" s="55"/>
      <c r="O90" s="55"/>
      <c r="P90" s="56"/>
      <c r="Q90" s="57"/>
      <c r="R90" s="100"/>
      <c r="S90" s="100"/>
      <c r="T90" s="100"/>
      <c r="U90" s="55"/>
      <c r="V90" s="55"/>
      <c r="W90" s="101"/>
      <c r="X90" s="101"/>
      <c r="Y90" s="101"/>
      <c r="Z90" s="101"/>
      <c r="AA90" s="101"/>
      <c r="AB90" s="101"/>
      <c r="AC90" s="101"/>
      <c r="AD90" s="92"/>
      <c r="AE90" s="92"/>
      <c r="AF90" s="92"/>
      <c r="AG90" s="92"/>
      <c r="AH90" s="93"/>
    </row>
    <row r="91" spans="1:34" ht="28.5" customHeight="1">
      <c r="A91" s="58"/>
      <c r="B91" s="61"/>
      <c r="C91" s="61"/>
      <c r="D91" s="52"/>
      <c r="E91" s="52"/>
      <c r="F91" s="52"/>
      <c r="G91" s="61"/>
      <c r="H91" s="61"/>
      <c r="I91" s="61"/>
      <c r="J91" s="61"/>
      <c r="K91" s="52"/>
      <c r="L91" s="52"/>
      <c r="M91" s="52"/>
      <c r="N91" s="61"/>
      <c r="O91" s="61"/>
      <c r="P91" s="61"/>
      <c r="Q91" s="61"/>
      <c r="R91" s="52"/>
      <c r="S91" s="52"/>
      <c r="T91" s="52"/>
      <c r="U91" s="61"/>
      <c r="V91" s="61"/>
      <c r="W91" s="59"/>
      <c r="X91" s="59"/>
      <c r="Y91" s="59"/>
      <c r="Z91" s="59"/>
      <c r="AA91" s="59"/>
      <c r="AB91" s="59"/>
      <c r="AC91" s="59"/>
      <c r="AD91" s="94"/>
      <c r="AE91" s="94"/>
      <c r="AF91" s="94"/>
      <c r="AG91" s="94"/>
      <c r="AH91" s="95"/>
    </row>
    <row r="92" spans="1:2" ht="28.5" customHeight="1">
      <c r="A92" s="85" t="s">
        <v>21</v>
      </c>
      <c r="B92" s="27" t="s">
        <v>79</v>
      </c>
    </row>
    <row r="93" ht="28.5" customHeight="1">
      <c r="A93" s="44"/>
    </row>
    <row r="94" ht="28.5" customHeight="1">
      <c r="A94" s="44"/>
    </row>
    <row r="95" ht="28.5" customHeight="1">
      <c r="A95" s="44"/>
    </row>
    <row r="96" spans="1:40" ht="27.75">
      <c r="A96" s="23" t="s">
        <v>62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87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28.5" customHeight="1">
      <c r="A97" s="23" t="s">
        <v>59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 t="s">
        <v>50</v>
      </c>
      <c r="U97" s="23"/>
      <c r="V97" s="23"/>
      <c r="W97" s="360" t="s">
        <v>63</v>
      </c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88"/>
      <c r="AJ97" s="88"/>
      <c r="AK97" s="88"/>
      <c r="AL97" s="88"/>
      <c r="AM97" s="88"/>
      <c r="AN97" s="88"/>
    </row>
    <row r="98" spans="1:40" ht="28.5" customHeight="1" thickBot="1">
      <c r="A98" s="25"/>
      <c r="B98" s="25"/>
      <c r="C98" s="25"/>
      <c r="D98" s="25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27" t="s">
        <v>51</v>
      </c>
      <c r="U98" s="61"/>
      <c r="V98" s="61"/>
      <c r="W98" s="362" t="s">
        <v>64</v>
      </c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88"/>
      <c r="AJ98" s="88"/>
      <c r="AK98" s="88"/>
      <c r="AL98" s="88"/>
      <c r="AM98" s="88"/>
      <c r="AN98" s="88"/>
    </row>
    <row r="99" spans="1:34" ht="54" customHeight="1">
      <c r="A99" s="190" t="s">
        <v>22</v>
      </c>
      <c r="B99" s="337" t="str">
        <f>A100</f>
        <v>あがの</v>
      </c>
      <c r="C99" s="338"/>
      <c r="D99" s="338"/>
      <c r="E99" s="338"/>
      <c r="F99" s="338"/>
      <c r="G99" s="338"/>
      <c r="H99" s="339"/>
      <c r="I99" s="337" t="str">
        <f>A103</f>
        <v>春照</v>
      </c>
      <c r="J99" s="338"/>
      <c r="K99" s="338"/>
      <c r="L99" s="338"/>
      <c r="M99" s="338"/>
      <c r="N99" s="338"/>
      <c r="O99" s="339"/>
      <c r="P99" s="337" t="str">
        <f>A106</f>
        <v>東部</v>
      </c>
      <c r="Q99" s="338"/>
      <c r="R99" s="338"/>
      <c r="S99" s="338"/>
      <c r="T99" s="338"/>
      <c r="U99" s="338"/>
      <c r="V99" s="339"/>
      <c r="W99" s="337" t="str">
        <f>A109</f>
        <v>各務原</v>
      </c>
      <c r="X99" s="338"/>
      <c r="Y99" s="338"/>
      <c r="Z99" s="338"/>
      <c r="AA99" s="338"/>
      <c r="AB99" s="338"/>
      <c r="AC99" s="407"/>
      <c r="AD99" s="89" t="s">
        <v>53</v>
      </c>
      <c r="AE99" s="90" t="s">
        <v>54</v>
      </c>
      <c r="AF99" s="90" t="s">
        <v>55</v>
      </c>
      <c r="AG99" s="90" t="s">
        <v>56</v>
      </c>
      <c r="AH99" s="91" t="s">
        <v>57</v>
      </c>
    </row>
    <row r="100" spans="1:34" ht="28.5" customHeight="1">
      <c r="A100" s="409" t="s">
        <v>116</v>
      </c>
      <c r="B100" s="374"/>
      <c r="C100" s="375"/>
      <c r="D100" s="375"/>
      <c r="E100" s="375"/>
      <c r="F100" s="375"/>
      <c r="G100" s="375"/>
      <c r="H100" s="376"/>
      <c r="I100" s="50" t="str">
        <f>A99</f>
        <v>ａ</v>
      </c>
      <c r="J100" s="31" t="s">
        <v>5</v>
      </c>
      <c r="K100" s="373" t="str">
        <f>IF(I101="","",IF(I101&gt;N101,"○",IF(I101=N101,"△","●")))</f>
        <v>●</v>
      </c>
      <c r="L100" s="373"/>
      <c r="M100" s="373"/>
      <c r="N100" s="31"/>
      <c r="O100" s="32"/>
      <c r="P100" s="50" t="str">
        <f>A99</f>
        <v>ａ</v>
      </c>
      <c r="Q100" s="31" t="s">
        <v>9</v>
      </c>
      <c r="R100" s="373" t="str">
        <f>IF(P101="","",IF(P101&gt;U101,"○",IF(P101=U101,"△","●")))</f>
        <v>●</v>
      </c>
      <c r="S100" s="373"/>
      <c r="T100" s="373"/>
      <c r="U100" s="31"/>
      <c r="V100" s="32"/>
      <c r="W100" s="50" t="str">
        <f>A99</f>
        <v>ａ</v>
      </c>
      <c r="X100" s="30" t="s">
        <v>10</v>
      </c>
      <c r="Y100" s="373" t="str">
        <f>IF(W101="","",IF(W101&gt;AB101,"○",IF(W101=AB101,"△","●")))</f>
        <v>●</v>
      </c>
      <c r="Z100" s="373"/>
      <c r="AA100" s="373"/>
      <c r="AB100" s="31"/>
      <c r="AC100" s="51"/>
      <c r="AD100" s="344">
        <f>IF(K100="","",AE100*3+AF100)</f>
        <v>0</v>
      </c>
      <c r="AE100" s="347">
        <f ca="1">IF(K100="","",COUNTIF(K100:R100:Y100,"○"))</f>
        <v>0</v>
      </c>
      <c r="AF100" s="350">
        <f ca="1">IF(K100="","",COUNTIF(K100:R100:Y100,"△"))</f>
        <v>0</v>
      </c>
      <c r="AG100" s="350">
        <f ca="1">IF(K100="","",COUNTIF(K100:R100:Y100,"●"))</f>
        <v>3</v>
      </c>
      <c r="AH100" s="353">
        <f>IF(K100="","",RANK(AD100,AD100:AD111))</f>
        <v>4</v>
      </c>
    </row>
    <row r="101" spans="1:34" ht="28.5" customHeight="1">
      <c r="A101" s="410"/>
      <c r="B101" s="377"/>
      <c r="C101" s="378"/>
      <c r="D101" s="378"/>
      <c r="E101" s="378"/>
      <c r="F101" s="378"/>
      <c r="G101" s="378"/>
      <c r="H101" s="379"/>
      <c r="I101" s="324">
        <f>IF(K101="","",SUM(K101:K102))</f>
        <v>0</v>
      </c>
      <c r="J101" s="383">
        <f>IF(K101="","",SUM(K101:K102))</f>
        <v>0</v>
      </c>
      <c r="K101" s="33">
        <v>0</v>
      </c>
      <c r="L101" s="34" t="s">
        <v>52</v>
      </c>
      <c r="M101" s="35">
        <v>3</v>
      </c>
      <c r="N101" s="324">
        <f>IF(M101="","",SUM(M101:M102))</f>
        <v>4</v>
      </c>
      <c r="O101" s="371">
        <f>IF(P101="","",SUM(P101:P102))</f>
        <v>0</v>
      </c>
      <c r="P101" s="324">
        <f>IF(R101="","",SUM(R101:R102))</f>
        <v>0</v>
      </c>
      <c r="Q101" s="371">
        <f>IF(R101="","",SUM(R101:R102))</f>
        <v>0</v>
      </c>
      <c r="R101" s="33">
        <v>0</v>
      </c>
      <c r="S101" s="34" t="s">
        <v>52</v>
      </c>
      <c r="T101" s="34">
        <v>1</v>
      </c>
      <c r="U101" s="324">
        <f>IF(T101="","",SUM(T101:T102))</f>
        <v>1</v>
      </c>
      <c r="V101" s="371">
        <f>IF(W101="","",SUM(W101:W102))</f>
        <v>0</v>
      </c>
      <c r="W101" s="324">
        <f>IF(Y101="","",SUM(Y101:Y102))</f>
        <v>0</v>
      </c>
      <c r="X101" s="363">
        <f>IF(Y101="","",SUM(Y101:Y102))</f>
        <v>0</v>
      </c>
      <c r="Y101" s="33">
        <v>0</v>
      </c>
      <c r="Z101" s="34" t="s">
        <v>52</v>
      </c>
      <c r="AA101" s="35">
        <v>2</v>
      </c>
      <c r="AB101" s="324">
        <f>IF(AA101="","",SUM(AA101:AA102))</f>
        <v>4</v>
      </c>
      <c r="AC101" s="325">
        <f>IF(AD101="","",SUM(AD101:AD102))</f>
      </c>
      <c r="AD101" s="345"/>
      <c r="AE101" s="348"/>
      <c r="AF101" s="351"/>
      <c r="AG101" s="351"/>
      <c r="AH101" s="354"/>
    </row>
    <row r="102" spans="1:34" ht="28.5" customHeight="1">
      <c r="A102" s="191" t="s">
        <v>117</v>
      </c>
      <c r="B102" s="380"/>
      <c r="C102" s="381"/>
      <c r="D102" s="381"/>
      <c r="E102" s="381"/>
      <c r="F102" s="381"/>
      <c r="G102" s="381"/>
      <c r="H102" s="382"/>
      <c r="I102" s="326"/>
      <c r="J102" s="364"/>
      <c r="K102" s="33">
        <v>0</v>
      </c>
      <c r="L102" s="37" t="s">
        <v>52</v>
      </c>
      <c r="M102" s="38">
        <v>1</v>
      </c>
      <c r="N102" s="326"/>
      <c r="O102" s="372"/>
      <c r="P102" s="326"/>
      <c r="Q102" s="372"/>
      <c r="R102" s="33">
        <v>0</v>
      </c>
      <c r="S102" s="37" t="s">
        <v>52</v>
      </c>
      <c r="T102" s="37">
        <v>0</v>
      </c>
      <c r="U102" s="326"/>
      <c r="V102" s="372"/>
      <c r="W102" s="326"/>
      <c r="X102" s="364"/>
      <c r="Y102" s="33">
        <v>0</v>
      </c>
      <c r="Z102" s="37" t="s">
        <v>52</v>
      </c>
      <c r="AA102" s="38">
        <v>2</v>
      </c>
      <c r="AB102" s="326"/>
      <c r="AC102" s="327"/>
      <c r="AD102" s="346"/>
      <c r="AE102" s="349"/>
      <c r="AF102" s="352"/>
      <c r="AG102" s="352"/>
      <c r="AH102" s="355"/>
    </row>
    <row r="103" spans="1:34" ht="28.5" customHeight="1">
      <c r="A103" s="409" t="s">
        <v>113</v>
      </c>
      <c r="B103" s="29" t="str">
        <f>A99</f>
        <v>ａ</v>
      </c>
      <c r="C103" s="30" t="str">
        <f>J100</f>
        <v>①</v>
      </c>
      <c r="D103" s="373" t="str">
        <f>IF(B104="","",IF(B104&gt;G104,"○",IF(B104=G104,"△","●")))</f>
        <v>○</v>
      </c>
      <c r="E103" s="373"/>
      <c r="F103" s="373"/>
      <c r="G103" s="31"/>
      <c r="H103" s="32"/>
      <c r="I103" s="374"/>
      <c r="J103" s="375"/>
      <c r="K103" s="375"/>
      <c r="L103" s="375"/>
      <c r="M103" s="375"/>
      <c r="N103" s="375"/>
      <c r="O103" s="376"/>
      <c r="P103" s="50" t="str">
        <f>A99</f>
        <v>ａ</v>
      </c>
      <c r="Q103" s="31" t="s">
        <v>8</v>
      </c>
      <c r="R103" s="373" t="str">
        <f>IF(P104="","",IF(P104&gt;U104,"○",IF(P104=U104,"△","●")))</f>
        <v>○</v>
      </c>
      <c r="S103" s="373"/>
      <c r="T103" s="373"/>
      <c r="U103" s="31"/>
      <c r="V103" s="32"/>
      <c r="W103" s="50" t="str">
        <f>A99</f>
        <v>ａ</v>
      </c>
      <c r="X103" s="31" t="s">
        <v>7</v>
      </c>
      <c r="Y103" s="373" t="str">
        <f>IF(W104="","",IF(W104&gt;AB104,"○",IF(W104=AB104,"△","●")))</f>
        <v>●</v>
      </c>
      <c r="Z103" s="373"/>
      <c r="AA103" s="373"/>
      <c r="AB103" s="31"/>
      <c r="AC103" s="51"/>
      <c r="AD103" s="344">
        <f>IF(D103="","",AE103*3+AF103)</f>
        <v>6</v>
      </c>
      <c r="AE103" s="347">
        <f ca="1">IF(D103="","",COUNTIF(D103:R103:Y103,"○"))</f>
        <v>2</v>
      </c>
      <c r="AF103" s="350">
        <f ca="1">IF(D103="","",COUNTIF(C103:R103:Y103,"△"))</f>
        <v>0</v>
      </c>
      <c r="AG103" s="350">
        <f ca="1">IF(D103="","",COUNTIF(D103:R103:Y103,"●"))</f>
        <v>1</v>
      </c>
      <c r="AH103" s="353">
        <f>IF(K100="","",RANK(AD103,AD100:AD111))</f>
        <v>2</v>
      </c>
    </row>
    <row r="104" spans="1:34" ht="28.5" customHeight="1">
      <c r="A104" s="410"/>
      <c r="B104" s="324">
        <f>IF(D104="","",SUM(D104:D105))</f>
        <v>4</v>
      </c>
      <c r="C104" s="383">
        <f>IF(D104="","",SUM(D104:D105))</f>
        <v>4</v>
      </c>
      <c r="D104" s="33">
        <v>3</v>
      </c>
      <c r="E104" s="34" t="s">
        <v>52</v>
      </c>
      <c r="F104" s="35">
        <v>0</v>
      </c>
      <c r="G104" s="383">
        <f>IF(F104="","",SUM(F104:F105))</f>
        <v>0</v>
      </c>
      <c r="H104" s="371">
        <f>IF(I104="","",SUM(I104:I105))</f>
      </c>
      <c r="I104" s="377"/>
      <c r="J104" s="378"/>
      <c r="K104" s="378"/>
      <c r="L104" s="378"/>
      <c r="M104" s="378"/>
      <c r="N104" s="378"/>
      <c r="O104" s="379"/>
      <c r="P104" s="324">
        <f>IF(R104="","",SUM(R104:R105))</f>
        <v>1</v>
      </c>
      <c r="Q104" s="371">
        <f>IF(R104="","",SUM(R104:R105))</f>
        <v>1</v>
      </c>
      <c r="R104" s="33">
        <v>1</v>
      </c>
      <c r="S104" s="34" t="s">
        <v>52</v>
      </c>
      <c r="T104" s="35">
        <v>0</v>
      </c>
      <c r="U104" s="324">
        <f>IF(T104="","",SUM(T104:T105))</f>
        <v>0</v>
      </c>
      <c r="V104" s="371">
        <f>IF(W104="","",SUM(W104:W105))</f>
        <v>0</v>
      </c>
      <c r="W104" s="324">
        <f>IF(Y104="","",SUM(Y104:Y105))</f>
        <v>0</v>
      </c>
      <c r="X104" s="371">
        <f>IF(Y104="","",SUM(Y104:Y105))</f>
        <v>0</v>
      </c>
      <c r="Y104" s="33">
        <v>0</v>
      </c>
      <c r="Z104" s="34" t="s">
        <v>52</v>
      </c>
      <c r="AA104" s="35">
        <v>0</v>
      </c>
      <c r="AB104" s="324">
        <f>IF(AA104="","",SUM(AA104:AA105))</f>
        <v>1</v>
      </c>
      <c r="AC104" s="325">
        <f>IF(AD104="","",SUM(AD104:AD105))</f>
      </c>
      <c r="AD104" s="345"/>
      <c r="AE104" s="348"/>
      <c r="AF104" s="351"/>
      <c r="AG104" s="351"/>
      <c r="AH104" s="354"/>
    </row>
    <row r="105" spans="1:34" ht="28.5" customHeight="1">
      <c r="A105" s="191" t="s">
        <v>87</v>
      </c>
      <c r="B105" s="326"/>
      <c r="C105" s="364"/>
      <c r="D105" s="33">
        <v>1</v>
      </c>
      <c r="E105" s="37" t="s">
        <v>52</v>
      </c>
      <c r="F105" s="38">
        <v>0</v>
      </c>
      <c r="G105" s="364"/>
      <c r="H105" s="372"/>
      <c r="I105" s="380"/>
      <c r="J105" s="381"/>
      <c r="K105" s="381"/>
      <c r="L105" s="381"/>
      <c r="M105" s="381"/>
      <c r="N105" s="381"/>
      <c r="O105" s="382"/>
      <c r="P105" s="326"/>
      <c r="Q105" s="372"/>
      <c r="R105" s="39">
        <v>0</v>
      </c>
      <c r="S105" s="37" t="s">
        <v>52</v>
      </c>
      <c r="T105" s="38">
        <v>0</v>
      </c>
      <c r="U105" s="326"/>
      <c r="V105" s="372"/>
      <c r="W105" s="326"/>
      <c r="X105" s="372"/>
      <c r="Y105" s="33">
        <v>0</v>
      </c>
      <c r="Z105" s="37" t="s">
        <v>52</v>
      </c>
      <c r="AA105" s="38">
        <v>1</v>
      </c>
      <c r="AB105" s="326"/>
      <c r="AC105" s="327"/>
      <c r="AD105" s="346"/>
      <c r="AE105" s="349"/>
      <c r="AF105" s="352"/>
      <c r="AG105" s="352"/>
      <c r="AH105" s="355"/>
    </row>
    <row r="106" spans="1:34" ht="28.5" customHeight="1">
      <c r="A106" s="409" t="s">
        <v>118</v>
      </c>
      <c r="B106" s="50" t="str">
        <f>A99</f>
        <v>ａ</v>
      </c>
      <c r="C106" s="31" t="str">
        <f>Q100</f>
        <v>⑥</v>
      </c>
      <c r="D106" s="373" t="str">
        <f>IF(B107="","",IF(B107&gt;G107,"○",IF(B107=G107,"△","●")))</f>
        <v>○</v>
      </c>
      <c r="E106" s="373"/>
      <c r="F106" s="373"/>
      <c r="G106" s="31"/>
      <c r="H106" s="32"/>
      <c r="I106" s="50" t="str">
        <f>A99</f>
        <v>ａ</v>
      </c>
      <c r="J106" s="31" t="str">
        <f>Q103</f>
        <v>③</v>
      </c>
      <c r="K106" s="373" t="str">
        <f>IF(I107="","",IF(I107&gt;N107,"○",IF(I107=N107,"△","●")))</f>
        <v>●</v>
      </c>
      <c r="L106" s="373"/>
      <c r="M106" s="373"/>
      <c r="N106" s="31"/>
      <c r="O106" s="32"/>
      <c r="P106" s="374"/>
      <c r="Q106" s="375"/>
      <c r="R106" s="375"/>
      <c r="S106" s="375"/>
      <c r="T106" s="375"/>
      <c r="U106" s="375"/>
      <c r="V106" s="376"/>
      <c r="W106" s="50" t="str">
        <f>A99</f>
        <v>ａ</v>
      </c>
      <c r="X106" s="31" t="s">
        <v>6</v>
      </c>
      <c r="Y106" s="373" t="str">
        <f>IF(W107="","",IF(W107&gt;AB107,"○",IF(W107=AB107,"△","●")))</f>
        <v>●</v>
      </c>
      <c r="Z106" s="373"/>
      <c r="AA106" s="373"/>
      <c r="AB106" s="31"/>
      <c r="AC106" s="51"/>
      <c r="AD106" s="344">
        <f>IF(Y106="","",AE106*3+AF106)</f>
        <v>3</v>
      </c>
      <c r="AE106" s="347">
        <f ca="1">IF(Y106="","",COUNTIF(D106:M106:Y106,"○"))</f>
        <v>1</v>
      </c>
      <c r="AF106" s="350">
        <f ca="1">IF(Y106="","",COUNTIF(C106:R106:Y106,"△"))</f>
        <v>0</v>
      </c>
      <c r="AG106" s="350">
        <f ca="1">IF(Y106="","",COUNTIF(D106:M106:Y106,"●"))</f>
        <v>2</v>
      </c>
      <c r="AH106" s="353">
        <f>IF(K100="","",RANK(AD106,AD100:AD111))</f>
        <v>3</v>
      </c>
    </row>
    <row r="107" spans="1:34" ht="28.5" customHeight="1">
      <c r="A107" s="410"/>
      <c r="B107" s="324">
        <f>IF(D107="","",SUM(D107:D108))</f>
        <v>1</v>
      </c>
      <c r="C107" s="383">
        <f>IF(D107="","",SUM(D107:D108))</f>
        <v>1</v>
      </c>
      <c r="D107" s="33">
        <v>1</v>
      </c>
      <c r="E107" s="34" t="s">
        <v>52</v>
      </c>
      <c r="F107" s="35">
        <v>0</v>
      </c>
      <c r="G107" s="383">
        <f>IF(F107="","",SUM(F107:F108))</f>
        <v>0</v>
      </c>
      <c r="H107" s="371">
        <f>IF(I107="","",SUM(I107:I108))</f>
        <v>0</v>
      </c>
      <c r="I107" s="324">
        <f>IF(K107="","",SUM(K107:K108))</f>
        <v>0</v>
      </c>
      <c r="J107" s="383">
        <f>IF(K107="","",SUM(K107:K108))</f>
        <v>0</v>
      </c>
      <c r="K107" s="33">
        <v>0</v>
      </c>
      <c r="L107" s="34" t="s">
        <v>52</v>
      </c>
      <c r="M107" s="35">
        <v>1</v>
      </c>
      <c r="N107" s="383">
        <f>IF(M107="","",SUM(M107:M108))</f>
        <v>1</v>
      </c>
      <c r="O107" s="371">
        <f>IF(P107="","",SUM(P107:P108))</f>
      </c>
      <c r="P107" s="377"/>
      <c r="Q107" s="378"/>
      <c r="R107" s="378"/>
      <c r="S107" s="378"/>
      <c r="T107" s="378"/>
      <c r="U107" s="378"/>
      <c r="V107" s="379"/>
      <c r="W107" s="324">
        <f>IF(Y107="","",SUM(Y107:Y108))</f>
        <v>1</v>
      </c>
      <c r="X107" s="363">
        <f>IF(Y107="","",SUM(Y107:Y108))</f>
        <v>1</v>
      </c>
      <c r="Y107" s="33">
        <v>1</v>
      </c>
      <c r="Z107" s="34" t="s">
        <v>52</v>
      </c>
      <c r="AA107" s="35">
        <v>1</v>
      </c>
      <c r="AB107" s="324">
        <f>IF(AA107="","",SUM(AA107:AA108))</f>
        <v>2</v>
      </c>
      <c r="AC107" s="325">
        <f>IF(AD107="","",SUM(AD107:AD108))</f>
      </c>
      <c r="AD107" s="345"/>
      <c r="AE107" s="348"/>
      <c r="AF107" s="351"/>
      <c r="AG107" s="351"/>
      <c r="AH107" s="354"/>
    </row>
    <row r="108" spans="1:34" ht="28.5" customHeight="1">
      <c r="A108" s="191" t="s">
        <v>102</v>
      </c>
      <c r="B108" s="326"/>
      <c r="C108" s="364"/>
      <c r="D108" s="33">
        <v>0</v>
      </c>
      <c r="E108" s="37" t="s">
        <v>52</v>
      </c>
      <c r="F108" s="38">
        <v>0</v>
      </c>
      <c r="G108" s="364"/>
      <c r="H108" s="372"/>
      <c r="I108" s="326"/>
      <c r="J108" s="364"/>
      <c r="K108" s="33">
        <v>0</v>
      </c>
      <c r="L108" s="37" t="s">
        <v>52</v>
      </c>
      <c r="M108" s="38">
        <v>0</v>
      </c>
      <c r="N108" s="364"/>
      <c r="O108" s="372"/>
      <c r="P108" s="380"/>
      <c r="Q108" s="381"/>
      <c r="R108" s="381"/>
      <c r="S108" s="381"/>
      <c r="T108" s="381"/>
      <c r="U108" s="381"/>
      <c r="V108" s="382"/>
      <c r="W108" s="326"/>
      <c r="X108" s="364"/>
      <c r="Y108" s="33">
        <v>0</v>
      </c>
      <c r="Z108" s="37" t="s">
        <v>52</v>
      </c>
      <c r="AA108" s="38">
        <v>1</v>
      </c>
      <c r="AB108" s="326"/>
      <c r="AC108" s="327"/>
      <c r="AD108" s="346"/>
      <c r="AE108" s="349"/>
      <c r="AF108" s="352"/>
      <c r="AG108" s="352"/>
      <c r="AH108" s="355"/>
    </row>
    <row r="109" spans="1:34" ht="28.5" customHeight="1">
      <c r="A109" s="409" t="s">
        <v>119</v>
      </c>
      <c r="B109" s="50" t="str">
        <f>A99</f>
        <v>ａ</v>
      </c>
      <c r="C109" s="31" t="str">
        <f>X100</f>
        <v>④</v>
      </c>
      <c r="D109" s="373" t="str">
        <f>IF(B110="","",IF(B110&gt;G110,"○",IF(B110=G110,"△","●")))</f>
        <v>○</v>
      </c>
      <c r="E109" s="373"/>
      <c r="F109" s="373"/>
      <c r="G109" s="31"/>
      <c r="H109" s="32"/>
      <c r="I109" s="50" t="str">
        <f>A99</f>
        <v>ａ</v>
      </c>
      <c r="J109" s="31" t="str">
        <f>X103</f>
        <v>⑤</v>
      </c>
      <c r="K109" s="373" t="str">
        <f>IF(I110="","",IF(I110&gt;N110,"○",IF(I110=N110,"△","●")))</f>
        <v>○</v>
      </c>
      <c r="L109" s="373"/>
      <c r="M109" s="373"/>
      <c r="N109" s="31"/>
      <c r="O109" s="32"/>
      <c r="P109" s="50" t="str">
        <f>A99</f>
        <v>ａ</v>
      </c>
      <c r="Q109" s="31" t="str">
        <f>X106</f>
        <v>②</v>
      </c>
      <c r="R109" s="373" t="str">
        <f>IF(P110="","",IF(P110&gt;U110,"○",IF(P110=U110,"△","●")))</f>
        <v>○</v>
      </c>
      <c r="S109" s="373"/>
      <c r="T109" s="373"/>
      <c r="U109" s="31"/>
      <c r="V109" s="32"/>
      <c r="W109" s="374"/>
      <c r="X109" s="375"/>
      <c r="Y109" s="375"/>
      <c r="Z109" s="375"/>
      <c r="AA109" s="375"/>
      <c r="AB109" s="375"/>
      <c r="AC109" s="390"/>
      <c r="AD109" s="344">
        <f>IF(R109="","",AE109*3+AF109)</f>
        <v>9</v>
      </c>
      <c r="AE109" s="347">
        <f ca="1">IF(R109="","",COUNTIF(D109:M109:R109,"○"))</f>
        <v>3</v>
      </c>
      <c r="AF109" s="350">
        <f>IF(R109="","",COUNTIF(C109:T109,"△"))</f>
        <v>0</v>
      </c>
      <c r="AG109" s="350">
        <f>IF(R109="","",COUNTIF(D109:T109,"●"))</f>
        <v>0</v>
      </c>
      <c r="AH109" s="353">
        <f>IF(K100="","",RANK(AD109,AD100:AD111))</f>
        <v>1</v>
      </c>
    </row>
    <row r="110" spans="1:34" ht="28.5" customHeight="1">
      <c r="A110" s="410"/>
      <c r="B110" s="324">
        <f>IF(D110="","",SUM(D110:D111))</f>
        <v>4</v>
      </c>
      <c r="C110" s="383">
        <f>IF(D110="","",SUM(D110:D111))</f>
        <v>4</v>
      </c>
      <c r="D110" s="33">
        <v>2</v>
      </c>
      <c r="E110" s="52" t="s">
        <v>52</v>
      </c>
      <c r="F110" s="35">
        <v>0</v>
      </c>
      <c r="G110" s="363">
        <f>IF(F110="","",SUM(F110:F111))</f>
        <v>0</v>
      </c>
      <c r="H110" s="371">
        <f>IF(I110="","",SUM(I110:I111))</f>
        <v>1</v>
      </c>
      <c r="I110" s="324">
        <f>IF(K110="","",SUM(K110:K111))</f>
        <v>1</v>
      </c>
      <c r="J110" s="363">
        <f>IF(K110="","",SUM(K110:K111))</f>
        <v>1</v>
      </c>
      <c r="K110" s="33">
        <v>0</v>
      </c>
      <c r="L110" s="52" t="s">
        <v>52</v>
      </c>
      <c r="M110" s="35">
        <v>0</v>
      </c>
      <c r="N110" s="363">
        <f>IF(M110="","",SUM(M110:M111))</f>
        <v>0</v>
      </c>
      <c r="O110" s="371">
        <f>IF(P110="","",SUM(P110:P111))</f>
        <v>2</v>
      </c>
      <c r="P110" s="324">
        <f>IF(R110="","",SUM(R110:R111))</f>
        <v>2</v>
      </c>
      <c r="Q110" s="363">
        <f>IF(R110="","",SUM(R110:R111))</f>
        <v>2</v>
      </c>
      <c r="R110" s="33">
        <v>1</v>
      </c>
      <c r="S110" s="52" t="s">
        <v>52</v>
      </c>
      <c r="T110" s="35">
        <v>1</v>
      </c>
      <c r="U110" s="383">
        <f>IF(T110="","",SUM(T110:T111))</f>
        <v>1</v>
      </c>
      <c r="V110" s="371">
        <f>IF(W110="","",SUM(W110:W111))</f>
      </c>
      <c r="W110" s="377"/>
      <c r="X110" s="378"/>
      <c r="Y110" s="378"/>
      <c r="Z110" s="378"/>
      <c r="AA110" s="378"/>
      <c r="AB110" s="378"/>
      <c r="AC110" s="391"/>
      <c r="AD110" s="345"/>
      <c r="AE110" s="348"/>
      <c r="AF110" s="351"/>
      <c r="AG110" s="351"/>
      <c r="AH110" s="354"/>
    </row>
    <row r="111" spans="1:34" ht="28.5" customHeight="1" thickBot="1">
      <c r="A111" s="192" t="s">
        <v>120</v>
      </c>
      <c r="B111" s="395"/>
      <c r="C111" s="388"/>
      <c r="D111" s="41">
        <v>2</v>
      </c>
      <c r="E111" s="42" t="s">
        <v>52</v>
      </c>
      <c r="F111" s="43">
        <v>0</v>
      </c>
      <c r="G111" s="388"/>
      <c r="H111" s="389"/>
      <c r="I111" s="395"/>
      <c r="J111" s="388"/>
      <c r="K111" s="41">
        <v>1</v>
      </c>
      <c r="L111" s="42" t="s">
        <v>52</v>
      </c>
      <c r="M111" s="43">
        <v>0</v>
      </c>
      <c r="N111" s="388"/>
      <c r="O111" s="389"/>
      <c r="P111" s="395"/>
      <c r="Q111" s="388"/>
      <c r="R111" s="41">
        <v>1</v>
      </c>
      <c r="S111" s="42" t="s">
        <v>52</v>
      </c>
      <c r="T111" s="43">
        <v>0</v>
      </c>
      <c r="U111" s="388"/>
      <c r="V111" s="389"/>
      <c r="W111" s="392"/>
      <c r="X111" s="393"/>
      <c r="Y111" s="393"/>
      <c r="Z111" s="393"/>
      <c r="AA111" s="393"/>
      <c r="AB111" s="393"/>
      <c r="AC111" s="394"/>
      <c r="AD111" s="356"/>
      <c r="AE111" s="357"/>
      <c r="AF111" s="358"/>
      <c r="AG111" s="358"/>
      <c r="AH111" s="359"/>
    </row>
    <row r="112" spans="1:30" ht="28.5" customHeight="1">
      <c r="A112" s="44"/>
      <c r="AD112" s="49"/>
    </row>
    <row r="113" spans="1:30" ht="28.5" customHeight="1" thickBot="1">
      <c r="A113" s="44"/>
      <c r="AD113" s="49"/>
    </row>
    <row r="114" spans="1:34" ht="54" customHeight="1">
      <c r="A114" s="190" t="s">
        <v>23</v>
      </c>
      <c r="B114" s="337" t="str">
        <f>A115</f>
        <v>京丹波</v>
      </c>
      <c r="C114" s="338"/>
      <c r="D114" s="338"/>
      <c r="E114" s="338"/>
      <c r="F114" s="338"/>
      <c r="G114" s="338"/>
      <c r="H114" s="339"/>
      <c r="I114" s="337" t="str">
        <f>A118</f>
        <v>フリーデン・
今三</v>
      </c>
      <c r="J114" s="338"/>
      <c r="K114" s="338"/>
      <c r="L114" s="338"/>
      <c r="M114" s="338"/>
      <c r="N114" s="338"/>
      <c r="O114" s="339"/>
      <c r="P114" s="337" t="str">
        <f>A121</f>
        <v>常磐</v>
      </c>
      <c r="Q114" s="338"/>
      <c r="R114" s="338"/>
      <c r="S114" s="338"/>
      <c r="T114" s="338"/>
      <c r="U114" s="338"/>
      <c r="V114" s="339"/>
      <c r="W114" s="337" t="str">
        <f>A124</f>
        <v>大谷</v>
      </c>
      <c r="X114" s="338"/>
      <c r="Y114" s="338"/>
      <c r="Z114" s="338"/>
      <c r="AA114" s="338"/>
      <c r="AB114" s="338"/>
      <c r="AC114" s="407"/>
      <c r="AD114" s="89" t="s">
        <v>53</v>
      </c>
      <c r="AE114" s="90" t="s">
        <v>54</v>
      </c>
      <c r="AF114" s="90" t="s">
        <v>55</v>
      </c>
      <c r="AG114" s="90" t="s">
        <v>56</v>
      </c>
      <c r="AH114" s="91" t="s">
        <v>57</v>
      </c>
    </row>
    <row r="115" spans="1:34" ht="28.5" customHeight="1">
      <c r="A115" s="409" t="s">
        <v>89</v>
      </c>
      <c r="B115" s="374"/>
      <c r="C115" s="375"/>
      <c r="D115" s="375"/>
      <c r="E115" s="375"/>
      <c r="F115" s="375"/>
      <c r="G115" s="375"/>
      <c r="H115" s="376"/>
      <c r="I115" s="50" t="str">
        <f>A114</f>
        <v>ｂ</v>
      </c>
      <c r="J115" s="31" t="s">
        <v>5</v>
      </c>
      <c r="K115" s="373" t="str">
        <f>IF(I116="","",IF(I116&gt;N116,"○",IF(I116=N116,"△","●")))</f>
        <v>△</v>
      </c>
      <c r="L115" s="373"/>
      <c r="M115" s="373"/>
      <c r="N115" s="31"/>
      <c r="O115" s="32"/>
      <c r="P115" s="50" t="str">
        <f>A114</f>
        <v>ｂ</v>
      </c>
      <c r="Q115" s="31" t="s">
        <v>9</v>
      </c>
      <c r="R115" s="373" t="str">
        <f>IF(P116="","",IF(P116&gt;U116,"○",IF(P116=U116,"△","●")))</f>
        <v>○</v>
      </c>
      <c r="S115" s="373"/>
      <c r="T115" s="373"/>
      <c r="U115" s="31"/>
      <c r="V115" s="32"/>
      <c r="W115" s="50" t="str">
        <f>A114</f>
        <v>ｂ</v>
      </c>
      <c r="X115" s="30" t="s">
        <v>10</v>
      </c>
      <c r="Y115" s="373" t="str">
        <f>IF(W116="","",IF(W116&gt;AB116,"○",IF(W116=AB116,"△","●")))</f>
        <v>△</v>
      </c>
      <c r="Z115" s="373"/>
      <c r="AA115" s="373"/>
      <c r="AB115" s="31"/>
      <c r="AC115" s="51"/>
      <c r="AD115" s="344">
        <f>IF(K115="","",AE115*3+AF115)</f>
        <v>5</v>
      </c>
      <c r="AE115" s="347">
        <f ca="1">IF(K115="","",COUNTIF(K115:R115:Y115,"○"))</f>
        <v>1</v>
      </c>
      <c r="AF115" s="350">
        <f ca="1">IF(K115="","",COUNTIF(K115:R115:Y115,"△"))</f>
        <v>2</v>
      </c>
      <c r="AG115" s="350">
        <f ca="1">IF(K115="","",COUNTIF(K115:R115:Y115,"●"))</f>
        <v>0</v>
      </c>
      <c r="AH115" s="353">
        <f>IF(K115="","",RANK(AD115,AD115:AD126))</f>
        <v>1</v>
      </c>
    </row>
    <row r="116" spans="1:34" ht="28.5" customHeight="1">
      <c r="A116" s="410"/>
      <c r="B116" s="377"/>
      <c r="C116" s="378"/>
      <c r="D116" s="378"/>
      <c r="E116" s="378"/>
      <c r="F116" s="378"/>
      <c r="G116" s="378"/>
      <c r="H116" s="379"/>
      <c r="I116" s="324">
        <f>IF(K116="","",SUM(K116:K117))</f>
        <v>1</v>
      </c>
      <c r="J116" s="383">
        <f>IF(K116="","",SUM(K116:K117))</f>
        <v>1</v>
      </c>
      <c r="K116" s="33">
        <v>1</v>
      </c>
      <c r="L116" s="34" t="s">
        <v>52</v>
      </c>
      <c r="M116" s="35">
        <v>1</v>
      </c>
      <c r="N116" s="324">
        <f>IF(M116="","",SUM(M116:M117))</f>
        <v>1</v>
      </c>
      <c r="O116" s="371">
        <f>IF(P116="","",SUM(P116:P117))</f>
        <v>9</v>
      </c>
      <c r="P116" s="324">
        <f>IF(R116="","",SUM(R116:R117))</f>
        <v>9</v>
      </c>
      <c r="Q116" s="371">
        <f>IF(R116="","",SUM(R116:R117))</f>
        <v>9</v>
      </c>
      <c r="R116" s="33">
        <v>5</v>
      </c>
      <c r="S116" s="34" t="s">
        <v>52</v>
      </c>
      <c r="T116" s="34">
        <v>0</v>
      </c>
      <c r="U116" s="324">
        <f>IF(T116="","",SUM(T116:T117))</f>
        <v>0</v>
      </c>
      <c r="V116" s="371">
        <f>IF(W116="","",SUM(W116:W117))</f>
        <v>0</v>
      </c>
      <c r="W116" s="324">
        <f>IF(Y116="","",SUM(Y116:Y117))</f>
        <v>0</v>
      </c>
      <c r="X116" s="363">
        <f>IF(Y116="","",SUM(Y116:Y117))</f>
        <v>0</v>
      </c>
      <c r="Y116" s="33">
        <v>0</v>
      </c>
      <c r="Z116" s="34" t="s">
        <v>52</v>
      </c>
      <c r="AA116" s="35">
        <v>0</v>
      </c>
      <c r="AB116" s="324">
        <f>IF(AA116="","",SUM(AA116:AA117))</f>
        <v>0</v>
      </c>
      <c r="AC116" s="325">
        <f>IF(AD116="","",SUM(AD116:AD117))</f>
      </c>
      <c r="AD116" s="345"/>
      <c r="AE116" s="348"/>
      <c r="AF116" s="351"/>
      <c r="AG116" s="351"/>
      <c r="AH116" s="354"/>
    </row>
    <row r="117" spans="1:34" ht="28.5" customHeight="1">
      <c r="A117" s="191" t="s">
        <v>90</v>
      </c>
      <c r="B117" s="380"/>
      <c r="C117" s="381"/>
      <c r="D117" s="381"/>
      <c r="E117" s="381"/>
      <c r="F117" s="381"/>
      <c r="G117" s="381"/>
      <c r="H117" s="382"/>
      <c r="I117" s="326"/>
      <c r="J117" s="364"/>
      <c r="K117" s="33">
        <v>0</v>
      </c>
      <c r="L117" s="37" t="s">
        <v>52</v>
      </c>
      <c r="M117" s="38">
        <v>0</v>
      </c>
      <c r="N117" s="326"/>
      <c r="O117" s="372"/>
      <c r="P117" s="326"/>
      <c r="Q117" s="372"/>
      <c r="R117" s="33">
        <v>4</v>
      </c>
      <c r="S117" s="37" t="s">
        <v>52</v>
      </c>
      <c r="T117" s="37">
        <v>0</v>
      </c>
      <c r="U117" s="326"/>
      <c r="V117" s="372"/>
      <c r="W117" s="326"/>
      <c r="X117" s="364"/>
      <c r="Y117" s="33">
        <v>0</v>
      </c>
      <c r="Z117" s="37" t="s">
        <v>52</v>
      </c>
      <c r="AA117" s="38">
        <v>0</v>
      </c>
      <c r="AB117" s="326"/>
      <c r="AC117" s="327"/>
      <c r="AD117" s="346"/>
      <c r="AE117" s="349"/>
      <c r="AF117" s="352"/>
      <c r="AG117" s="352"/>
      <c r="AH117" s="355"/>
    </row>
    <row r="118" spans="1:34" ht="28.5" customHeight="1">
      <c r="A118" s="411" t="s">
        <v>121</v>
      </c>
      <c r="B118" s="50" t="str">
        <f>A114</f>
        <v>ｂ</v>
      </c>
      <c r="C118" s="31" t="str">
        <f>J115</f>
        <v>①</v>
      </c>
      <c r="D118" s="373" t="str">
        <f>IF(B119="","",IF(B119&gt;G119,"○",IF(B119=G119,"△","●")))</f>
        <v>△</v>
      </c>
      <c r="E118" s="373"/>
      <c r="F118" s="373"/>
      <c r="G118" s="31"/>
      <c r="H118" s="32"/>
      <c r="I118" s="374"/>
      <c r="J118" s="375"/>
      <c r="K118" s="375"/>
      <c r="L118" s="375"/>
      <c r="M118" s="375"/>
      <c r="N118" s="375"/>
      <c r="O118" s="376"/>
      <c r="P118" s="50" t="str">
        <f>A114</f>
        <v>ｂ</v>
      </c>
      <c r="Q118" s="31" t="s">
        <v>8</v>
      </c>
      <c r="R118" s="373" t="str">
        <f>IF(P119="","",IF(P119&gt;U119,"○",IF(P119=U119,"△","●")))</f>
        <v>○</v>
      </c>
      <c r="S118" s="373"/>
      <c r="T118" s="373"/>
      <c r="U118" s="31"/>
      <c r="V118" s="32"/>
      <c r="W118" s="50" t="str">
        <f>A114</f>
        <v>ｂ</v>
      </c>
      <c r="X118" s="31" t="s">
        <v>7</v>
      </c>
      <c r="Y118" s="373" t="str">
        <f>IF(W119="","",IF(W119&gt;AB119,"○",IF(W119=AB119,"△","●")))</f>
        <v>△</v>
      </c>
      <c r="Z118" s="373"/>
      <c r="AA118" s="373"/>
      <c r="AB118" s="31"/>
      <c r="AC118" s="51"/>
      <c r="AD118" s="344">
        <f>IF(D118="","",AE118*3+AF118)</f>
        <v>5</v>
      </c>
      <c r="AE118" s="347">
        <f ca="1">IF(D118="","",COUNTIF(D118:R118:Y118,"○"))</f>
        <v>1</v>
      </c>
      <c r="AF118" s="350">
        <f ca="1">IF(D118="","",COUNTIF(C118:R118:Y118,"△"))</f>
        <v>2</v>
      </c>
      <c r="AG118" s="350">
        <f ca="1">IF(D118="","",COUNTIF(D118:R118:Y118,"●"))</f>
        <v>0</v>
      </c>
      <c r="AH118" s="353">
        <v>2</v>
      </c>
    </row>
    <row r="119" spans="1:34" ht="28.5" customHeight="1">
      <c r="A119" s="410"/>
      <c r="B119" s="324">
        <f>IF(D119="","",SUM(D119:D120))</f>
        <v>1</v>
      </c>
      <c r="C119" s="383">
        <f>IF(D119="","",SUM(D119:D120))</f>
        <v>1</v>
      </c>
      <c r="D119" s="33">
        <v>1</v>
      </c>
      <c r="E119" s="34" t="s">
        <v>52</v>
      </c>
      <c r="F119" s="35">
        <v>1</v>
      </c>
      <c r="G119" s="383">
        <f>IF(F119="","",SUM(F119:F120))</f>
        <v>1</v>
      </c>
      <c r="H119" s="371">
        <f>IF(I119="","",SUM(I119:I120))</f>
      </c>
      <c r="I119" s="377"/>
      <c r="J119" s="378"/>
      <c r="K119" s="378"/>
      <c r="L119" s="378"/>
      <c r="M119" s="378"/>
      <c r="N119" s="378"/>
      <c r="O119" s="379"/>
      <c r="P119" s="324">
        <f>IF(R119="","",SUM(R119:R120))</f>
        <v>7</v>
      </c>
      <c r="Q119" s="383">
        <f>IF(R119="","",SUM(R119:R120))</f>
        <v>7</v>
      </c>
      <c r="R119" s="33">
        <v>4</v>
      </c>
      <c r="S119" s="34" t="s">
        <v>52</v>
      </c>
      <c r="T119" s="35">
        <v>0</v>
      </c>
      <c r="U119" s="324">
        <f>IF(T119="","",SUM(T119:T120))</f>
        <v>1</v>
      </c>
      <c r="V119" s="371">
        <f>IF(W119="","",SUM(W119:W120))</f>
        <v>1</v>
      </c>
      <c r="W119" s="324">
        <f>IF(Y119="","",SUM(Y119:Y120))</f>
        <v>1</v>
      </c>
      <c r="X119" s="371">
        <f>IF(Y119="","",SUM(Y119:Y120))</f>
        <v>1</v>
      </c>
      <c r="Y119" s="33">
        <v>1</v>
      </c>
      <c r="Z119" s="34" t="s">
        <v>52</v>
      </c>
      <c r="AA119" s="35">
        <v>1</v>
      </c>
      <c r="AB119" s="324">
        <f>IF(AA119="","",SUM(AA119:AA120))</f>
        <v>1</v>
      </c>
      <c r="AC119" s="325">
        <f>IF(AD119="","",SUM(AD119:AD120))</f>
      </c>
      <c r="AD119" s="345"/>
      <c r="AE119" s="348"/>
      <c r="AF119" s="351"/>
      <c r="AG119" s="351"/>
      <c r="AH119" s="354"/>
    </row>
    <row r="120" spans="1:34" ht="28.5" customHeight="1">
      <c r="A120" s="191" t="s">
        <v>106</v>
      </c>
      <c r="B120" s="326"/>
      <c r="C120" s="364"/>
      <c r="D120" s="33">
        <v>0</v>
      </c>
      <c r="E120" s="37" t="s">
        <v>52</v>
      </c>
      <c r="F120" s="38">
        <v>0</v>
      </c>
      <c r="G120" s="364"/>
      <c r="H120" s="372"/>
      <c r="I120" s="380"/>
      <c r="J120" s="381"/>
      <c r="K120" s="381"/>
      <c r="L120" s="381"/>
      <c r="M120" s="381"/>
      <c r="N120" s="381"/>
      <c r="O120" s="382"/>
      <c r="P120" s="326"/>
      <c r="Q120" s="364"/>
      <c r="R120" s="39">
        <v>3</v>
      </c>
      <c r="S120" s="37" t="s">
        <v>52</v>
      </c>
      <c r="T120" s="38">
        <v>1</v>
      </c>
      <c r="U120" s="326"/>
      <c r="V120" s="372"/>
      <c r="W120" s="326"/>
      <c r="X120" s="372"/>
      <c r="Y120" s="33">
        <v>0</v>
      </c>
      <c r="Z120" s="37" t="s">
        <v>52</v>
      </c>
      <c r="AA120" s="38">
        <v>0</v>
      </c>
      <c r="AB120" s="326"/>
      <c r="AC120" s="327"/>
      <c r="AD120" s="346"/>
      <c r="AE120" s="349"/>
      <c r="AF120" s="352"/>
      <c r="AG120" s="352"/>
      <c r="AH120" s="355"/>
    </row>
    <row r="121" spans="1:34" ht="28.5" customHeight="1">
      <c r="A121" s="409" t="s">
        <v>88</v>
      </c>
      <c r="B121" s="50" t="str">
        <f>A114</f>
        <v>ｂ</v>
      </c>
      <c r="C121" s="31" t="str">
        <f>Q115</f>
        <v>⑥</v>
      </c>
      <c r="D121" s="373" t="str">
        <f>IF(B122="","",IF(B122&gt;G122,"○",IF(B122=G122,"△","●")))</f>
        <v>●</v>
      </c>
      <c r="E121" s="373"/>
      <c r="F121" s="373"/>
      <c r="G121" s="31"/>
      <c r="H121" s="32"/>
      <c r="I121" s="50" t="str">
        <f>A114</f>
        <v>ｂ</v>
      </c>
      <c r="J121" s="31" t="str">
        <f>Q118</f>
        <v>③</v>
      </c>
      <c r="K121" s="373" t="str">
        <f>IF(I122="","",IF(I122&gt;N122,"○",IF(I122=N122,"△","●")))</f>
        <v>●</v>
      </c>
      <c r="L121" s="373"/>
      <c r="M121" s="373"/>
      <c r="N121" s="31"/>
      <c r="O121" s="32"/>
      <c r="P121" s="374"/>
      <c r="Q121" s="375"/>
      <c r="R121" s="375"/>
      <c r="S121" s="375"/>
      <c r="T121" s="375"/>
      <c r="U121" s="375"/>
      <c r="V121" s="376"/>
      <c r="W121" s="50" t="str">
        <f>A114</f>
        <v>ｂ</v>
      </c>
      <c r="X121" s="31" t="s">
        <v>6</v>
      </c>
      <c r="Y121" s="373" t="str">
        <f>IF(W122="","",IF(W122&gt;AB122,"○",IF(W122=AB122,"△","●")))</f>
        <v>●</v>
      </c>
      <c r="Z121" s="373"/>
      <c r="AA121" s="373"/>
      <c r="AB121" s="31"/>
      <c r="AC121" s="51"/>
      <c r="AD121" s="344">
        <f>IF(Y121="","",AE121*3+AF121)</f>
        <v>0</v>
      </c>
      <c r="AE121" s="347">
        <f ca="1">IF(Y121="","",COUNTIF(D121:M121:Y121,"○"))</f>
        <v>0</v>
      </c>
      <c r="AF121" s="350">
        <f ca="1">IF(Y121="","",COUNTIF(C121:R121:Y121,"△"))</f>
        <v>0</v>
      </c>
      <c r="AG121" s="350">
        <f ca="1">IF(Y121="","",COUNTIF(D121:M121:Y121,"●"))</f>
        <v>3</v>
      </c>
      <c r="AH121" s="353">
        <f>IF(K115="","",RANK(AD121,AD115:AD126))</f>
        <v>4</v>
      </c>
    </row>
    <row r="122" spans="1:34" ht="28.5" customHeight="1">
      <c r="A122" s="410"/>
      <c r="B122" s="324">
        <f>IF(D122="","",SUM(D122:D123))</f>
        <v>0</v>
      </c>
      <c r="C122" s="383">
        <f>IF(D122="","",SUM(D122:D123))</f>
        <v>0</v>
      </c>
      <c r="D122" s="33">
        <v>0</v>
      </c>
      <c r="E122" s="34" t="s">
        <v>52</v>
      </c>
      <c r="F122" s="35">
        <v>5</v>
      </c>
      <c r="G122" s="383">
        <f>IF(F122="","",SUM(F122:F123))</f>
        <v>9</v>
      </c>
      <c r="H122" s="371">
        <f>IF(I122="","",SUM(I122:I123))</f>
        <v>1</v>
      </c>
      <c r="I122" s="324">
        <f>IF(K122="","",SUM(K122:K123))</f>
        <v>1</v>
      </c>
      <c r="J122" s="383">
        <f>IF(K122="","",SUM(K122:K123))</f>
        <v>1</v>
      </c>
      <c r="K122" s="33">
        <v>0</v>
      </c>
      <c r="L122" s="34" t="s">
        <v>52</v>
      </c>
      <c r="M122" s="35">
        <v>4</v>
      </c>
      <c r="N122" s="383">
        <f>IF(M122="","",SUM(M122:M123))</f>
        <v>7</v>
      </c>
      <c r="O122" s="371">
        <f>IF(P122="","",SUM(P122:P123))</f>
      </c>
      <c r="P122" s="377"/>
      <c r="Q122" s="378"/>
      <c r="R122" s="378"/>
      <c r="S122" s="378"/>
      <c r="T122" s="378"/>
      <c r="U122" s="378"/>
      <c r="V122" s="379"/>
      <c r="W122" s="324">
        <f>IF(Y122="","",SUM(Y122:Y123))</f>
        <v>0</v>
      </c>
      <c r="X122" s="363">
        <f>IF(Y122="","",SUM(Y122:Y123))</f>
        <v>0</v>
      </c>
      <c r="Y122" s="33">
        <v>0</v>
      </c>
      <c r="Z122" s="34" t="s">
        <v>52</v>
      </c>
      <c r="AA122" s="35">
        <v>3</v>
      </c>
      <c r="AB122" s="324">
        <f>IF(AA122="","",SUM(AA122:AA123))</f>
        <v>4</v>
      </c>
      <c r="AC122" s="325">
        <f>IF(AD122="","",SUM(AD122:AD123))</f>
      </c>
      <c r="AD122" s="345"/>
      <c r="AE122" s="348"/>
      <c r="AF122" s="351"/>
      <c r="AG122" s="351"/>
      <c r="AH122" s="354"/>
    </row>
    <row r="123" spans="1:34" ht="28.5" customHeight="1">
      <c r="A123" s="191" t="s">
        <v>85</v>
      </c>
      <c r="B123" s="326"/>
      <c r="C123" s="364"/>
      <c r="D123" s="33">
        <v>0</v>
      </c>
      <c r="E123" s="37" t="s">
        <v>52</v>
      </c>
      <c r="F123" s="38">
        <v>4</v>
      </c>
      <c r="G123" s="364"/>
      <c r="H123" s="372"/>
      <c r="I123" s="326"/>
      <c r="J123" s="364"/>
      <c r="K123" s="33">
        <v>1</v>
      </c>
      <c r="L123" s="37" t="s">
        <v>52</v>
      </c>
      <c r="M123" s="38">
        <v>3</v>
      </c>
      <c r="N123" s="364"/>
      <c r="O123" s="372"/>
      <c r="P123" s="380"/>
      <c r="Q123" s="381"/>
      <c r="R123" s="381"/>
      <c r="S123" s="381"/>
      <c r="T123" s="381"/>
      <c r="U123" s="381"/>
      <c r="V123" s="382"/>
      <c r="W123" s="326"/>
      <c r="X123" s="364"/>
      <c r="Y123" s="33">
        <v>0</v>
      </c>
      <c r="Z123" s="37" t="s">
        <v>52</v>
      </c>
      <c r="AA123" s="38">
        <v>1</v>
      </c>
      <c r="AB123" s="326"/>
      <c r="AC123" s="327"/>
      <c r="AD123" s="346"/>
      <c r="AE123" s="349"/>
      <c r="AF123" s="352"/>
      <c r="AG123" s="352"/>
      <c r="AH123" s="355"/>
    </row>
    <row r="124" spans="1:34" ht="28.5" customHeight="1">
      <c r="A124" s="409" t="s">
        <v>101</v>
      </c>
      <c r="B124" s="50" t="str">
        <f>A114</f>
        <v>ｂ</v>
      </c>
      <c r="C124" s="31" t="str">
        <f>X115</f>
        <v>④</v>
      </c>
      <c r="D124" s="373" t="str">
        <f>IF(B125="","",IF(B125&gt;G125,"○",IF(B125=G125,"△","●")))</f>
        <v>△</v>
      </c>
      <c r="E124" s="373"/>
      <c r="F124" s="373"/>
      <c r="G124" s="31"/>
      <c r="H124" s="32"/>
      <c r="I124" s="50" t="str">
        <f>A114</f>
        <v>ｂ</v>
      </c>
      <c r="J124" s="31" t="str">
        <f>X118</f>
        <v>⑤</v>
      </c>
      <c r="K124" s="373" t="str">
        <f>IF(I125="","",IF(I125&gt;N125,"○",IF(I125=N125,"△","●")))</f>
        <v>△</v>
      </c>
      <c r="L124" s="373"/>
      <c r="M124" s="373"/>
      <c r="N124" s="31"/>
      <c r="O124" s="32"/>
      <c r="P124" s="50" t="str">
        <f>A114</f>
        <v>ｂ</v>
      </c>
      <c r="Q124" s="31" t="str">
        <f>X121</f>
        <v>②</v>
      </c>
      <c r="R124" s="373" t="str">
        <f>IF(P125="","",IF(P125&gt;U125,"○",IF(P125=U125,"△","●")))</f>
        <v>○</v>
      </c>
      <c r="S124" s="373"/>
      <c r="T124" s="373"/>
      <c r="U124" s="31"/>
      <c r="V124" s="32"/>
      <c r="W124" s="374"/>
      <c r="X124" s="375"/>
      <c r="Y124" s="375"/>
      <c r="Z124" s="375"/>
      <c r="AA124" s="375"/>
      <c r="AB124" s="375"/>
      <c r="AC124" s="390"/>
      <c r="AD124" s="344">
        <f>IF(R124="","",AE124*3+AF124)</f>
        <v>5</v>
      </c>
      <c r="AE124" s="347">
        <f ca="1">IF(R124="","",COUNTIF(D124:M124:R124,"○"))</f>
        <v>1</v>
      </c>
      <c r="AF124" s="350">
        <f>IF(R124="","",COUNTIF(C124:T124,"△"))</f>
        <v>2</v>
      </c>
      <c r="AG124" s="350">
        <f>IF(R124="","",COUNTIF(D124:T124,"●"))</f>
        <v>0</v>
      </c>
      <c r="AH124" s="353">
        <v>3</v>
      </c>
    </row>
    <row r="125" spans="1:34" ht="28.5" customHeight="1">
      <c r="A125" s="410"/>
      <c r="B125" s="324">
        <f>IF(D125="","",SUM(D125:D126))</f>
        <v>0</v>
      </c>
      <c r="C125" s="383">
        <f>IF(D125="","",SUM(D125:D126))</f>
        <v>0</v>
      </c>
      <c r="D125" s="33">
        <v>0</v>
      </c>
      <c r="E125" s="52" t="s">
        <v>52</v>
      </c>
      <c r="F125" s="35">
        <v>0</v>
      </c>
      <c r="G125" s="363">
        <f>IF(F125="","",SUM(F125:F126))</f>
        <v>0</v>
      </c>
      <c r="H125" s="371">
        <f>IF(I125="","",SUM(I125:I126))</f>
        <v>1</v>
      </c>
      <c r="I125" s="324">
        <f>IF(K125="","",SUM(K125:K126))</f>
        <v>1</v>
      </c>
      <c r="J125" s="363">
        <f>IF(K125="","",SUM(K125:K126))</f>
        <v>1</v>
      </c>
      <c r="K125" s="33">
        <v>1</v>
      </c>
      <c r="L125" s="52" t="s">
        <v>52</v>
      </c>
      <c r="M125" s="35">
        <v>1</v>
      </c>
      <c r="N125" s="363">
        <f>IF(M125="","",SUM(M125:M126))</f>
        <v>1</v>
      </c>
      <c r="O125" s="371">
        <f>IF(P125="","",SUM(P125:P126))</f>
        <v>4</v>
      </c>
      <c r="P125" s="324">
        <f>IF(R125="","",SUM(R125:R126))</f>
        <v>4</v>
      </c>
      <c r="Q125" s="363">
        <f>IF(R125="","",SUM(R125:R126))</f>
        <v>4</v>
      </c>
      <c r="R125" s="33">
        <v>3</v>
      </c>
      <c r="S125" s="52" t="s">
        <v>52</v>
      </c>
      <c r="T125" s="35">
        <v>0</v>
      </c>
      <c r="U125" s="383">
        <f>IF(T125="","",SUM(T125:T126))</f>
        <v>0</v>
      </c>
      <c r="V125" s="371">
        <f>IF(W125="","",SUM(W125:W126))</f>
      </c>
      <c r="W125" s="377"/>
      <c r="X125" s="378"/>
      <c r="Y125" s="378"/>
      <c r="Z125" s="378"/>
      <c r="AA125" s="378"/>
      <c r="AB125" s="378"/>
      <c r="AC125" s="391"/>
      <c r="AD125" s="345"/>
      <c r="AE125" s="348"/>
      <c r="AF125" s="351"/>
      <c r="AG125" s="351"/>
      <c r="AH125" s="354"/>
    </row>
    <row r="126" spans="1:34" ht="28.5" customHeight="1" thickBot="1">
      <c r="A126" s="192" t="s">
        <v>102</v>
      </c>
      <c r="B126" s="395"/>
      <c r="C126" s="388"/>
      <c r="D126" s="41">
        <v>0</v>
      </c>
      <c r="E126" s="42" t="s">
        <v>52</v>
      </c>
      <c r="F126" s="43">
        <v>0</v>
      </c>
      <c r="G126" s="388"/>
      <c r="H126" s="389"/>
      <c r="I126" s="395"/>
      <c r="J126" s="388"/>
      <c r="K126" s="41">
        <v>0</v>
      </c>
      <c r="L126" s="42" t="s">
        <v>52</v>
      </c>
      <c r="M126" s="43">
        <v>0</v>
      </c>
      <c r="N126" s="388"/>
      <c r="O126" s="389"/>
      <c r="P126" s="395"/>
      <c r="Q126" s="388"/>
      <c r="R126" s="41">
        <v>1</v>
      </c>
      <c r="S126" s="42" t="s">
        <v>52</v>
      </c>
      <c r="T126" s="43">
        <v>0</v>
      </c>
      <c r="U126" s="388"/>
      <c r="V126" s="389"/>
      <c r="W126" s="392"/>
      <c r="X126" s="393"/>
      <c r="Y126" s="393"/>
      <c r="Z126" s="393"/>
      <c r="AA126" s="393"/>
      <c r="AB126" s="393"/>
      <c r="AC126" s="394"/>
      <c r="AD126" s="356"/>
      <c r="AE126" s="357"/>
      <c r="AF126" s="358"/>
      <c r="AG126" s="358"/>
      <c r="AH126" s="359"/>
    </row>
    <row r="127" spans="1:29" ht="28.5" customHeight="1">
      <c r="A127" s="8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5"/>
      <c r="X127" s="55"/>
      <c r="Y127" s="55"/>
      <c r="Z127" s="55"/>
      <c r="AA127" s="55"/>
      <c r="AB127" s="55"/>
      <c r="AC127" s="55"/>
    </row>
    <row r="128" spans="1:29" ht="28.5" customHeight="1">
      <c r="A128" s="8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5"/>
      <c r="X128" s="55"/>
      <c r="Y128" s="55"/>
      <c r="Z128" s="55"/>
      <c r="AA128" s="55"/>
      <c r="AB128" s="55"/>
      <c r="AC128" s="55"/>
    </row>
    <row r="129" ht="28.5" customHeight="1" thickBot="1">
      <c r="A129" s="44"/>
    </row>
    <row r="130" spans="1:34" ht="54" customHeight="1">
      <c r="A130" s="190" t="s">
        <v>66</v>
      </c>
      <c r="B130" s="337" t="str">
        <f>A131</f>
        <v>広島</v>
      </c>
      <c r="C130" s="338"/>
      <c r="D130" s="338"/>
      <c r="E130" s="338"/>
      <c r="F130" s="338"/>
      <c r="G130" s="338"/>
      <c r="H130" s="339"/>
      <c r="I130" s="337" t="str">
        <f>A134</f>
        <v>小国</v>
      </c>
      <c r="J130" s="338"/>
      <c r="K130" s="338"/>
      <c r="L130" s="338"/>
      <c r="M130" s="338"/>
      <c r="N130" s="338"/>
      <c r="O130" s="339"/>
      <c r="P130" s="337" t="str">
        <f>A137</f>
        <v>南アルプス</v>
      </c>
      <c r="Q130" s="338"/>
      <c r="R130" s="338"/>
      <c r="S130" s="338"/>
      <c r="T130" s="338"/>
      <c r="U130" s="338"/>
      <c r="V130" s="339"/>
      <c r="W130" s="337" t="str">
        <f>A140</f>
        <v>糸生</v>
      </c>
      <c r="X130" s="338"/>
      <c r="Y130" s="338"/>
      <c r="Z130" s="338"/>
      <c r="AA130" s="338"/>
      <c r="AB130" s="338"/>
      <c r="AC130" s="407"/>
      <c r="AD130" s="89" t="s">
        <v>53</v>
      </c>
      <c r="AE130" s="90" t="s">
        <v>54</v>
      </c>
      <c r="AF130" s="90" t="s">
        <v>55</v>
      </c>
      <c r="AG130" s="90" t="s">
        <v>56</v>
      </c>
      <c r="AH130" s="91" t="s">
        <v>57</v>
      </c>
    </row>
    <row r="131" spans="1:34" ht="28.5" customHeight="1">
      <c r="A131" s="409" t="s">
        <v>99</v>
      </c>
      <c r="B131" s="374"/>
      <c r="C131" s="375"/>
      <c r="D131" s="375"/>
      <c r="E131" s="375"/>
      <c r="F131" s="375"/>
      <c r="G131" s="375"/>
      <c r="H131" s="376"/>
      <c r="I131" s="50" t="str">
        <f>A130</f>
        <v>ｃ</v>
      </c>
      <c r="J131" s="31" t="s">
        <v>5</v>
      </c>
      <c r="K131" s="373" t="str">
        <f>IF(I132="","",IF(I132&gt;N132,"○",IF(I132=N132,"△","●")))</f>
        <v>○</v>
      </c>
      <c r="L131" s="373"/>
      <c r="M131" s="373"/>
      <c r="N131" s="31"/>
      <c r="O131" s="32"/>
      <c r="P131" s="50" t="str">
        <f>A130</f>
        <v>ｃ</v>
      </c>
      <c r="Q131" s="31" t="s">
        <v>9</v>
      </c>
      <c r="R131" s="373" t="str">
        <f>IF(P132="","",IF(P132&gt;U132,"○",IF(P132=U132,"△","●")))</f>
        <v>●</v>
      </c>
      <c r="S131" s="373"/>
      <c r="T131" s="373"/>
      <c r="U131" s="31"/>
      <c r="V131" s="32"/>
      <c r="W131" s="50" t="str">
        <f>A130</f>
        <v>ｃ</v>
      </c>
      <c r="X131" s="30" t="s">
        <v>10</v>
      </c>
      <c r="Y131" s="373" t="str">
        <f>IF(W132="","",IF(W132&gt;AB132,"○",IF(W132=AB132,"△","●")))</f>
        <v>●</v>
      </c>
      <c r="Z131" s="373"/>
      <c r="AA131" s="373"/>
      <c r="AB131" s="31"/>
      <c r="AC131" s="51"/>
      <c r="AD131" s="344">
        <f>IF(K131="","",AE131*3+AF131)</f>
        <v>3</v>
      </c>
      <c r="AE131" s="347">
        <f ca="1">IF(K131="","",COUNTIF(K131:R131:Y131,"○"))</f>
        <v>1</v>
      </c>
      <c r="AF131" s="350">
        <f ca="1">IF(K131="","",COUNTIF(K131:R131:Y131,"△"))</f>
        <v>0</v>
      </c>
      <c r="AG131" s="350">
        <f ca="1">IF(K131="","",COUNTIF(K131:R131:Y131,"●"))</f>
        <v>2</v>
      </c>
      <c r="AH131" s="353">
        <f>IF(K131="","",RANK(AD131,AD131:AD142))</f>
        <v>3</v>
      </c>
    </row>
    <row r="132" spans="1:34" ht="28.5" customHeight="1">
      <c r="A132" s="410"/>
      <c r="B132" s="377"/>
      <c r="C132" s="378"/>
      <c r="D132" s="378"/>
      <c r="E132" s="378"/>
      <c r="F132" s="378"/>
      <c r="G132" s="378"/>
      <c r="H132" s="379"/>
      <c r="I132" s="324">
        <f>IF(K132="","",SUM(K132:K133))</f>
        <v>2</v>
      </c>
      <c r="J132" s="383">
        <f>IF(K132="","",SUM(K132:K133))</f>
        <v>2</v>
      </c>
      <c r="K132" s="33">
        <v>1</v>
      </c>
      <c r="L132" s="34" t="s">
        <v>52</v>
      </c>
      <c r="M132" s="35">
        <v>0</v>
      </c>
      <c r="N132" s="324">
        <f>IF(M132="","",SUM(M132:M133))</f>
        <v>0</v>
      </c>
      <c r="O132" s="371">
        <f>IF(P132="","",SUM(P132:P133))</f>
        <v>0</v>
      </c>
      <c r="P132" s="324">
        <f>IF(R132="","",SUM(R132:R133))</f>
        <v>0</v>
      </c>
      <c r="Q132" s="371">
        <f>IF(R132="","",SUM(R132:R133))</f>
        <v>0</v>
      </c>
      <c r="R132" s="33">
        <v>0</v>
      </c>
      <c r="S132" s="34" t="s">
        <v>52</v>
      </c>
      <c r="T132" s="34">
        <v>2</v>
      </c>
      <c r="U132" s="324">
        <f>IF(T132="","",SUM(T132:T133))</f>
        <v>3</v>
      </c>
      <c r="V132" s="371">
        <f>IF(W132="","",SUM(W132:W133))</f>
        <v>0</v>
      </c>
      <c r="W132" s="324">
        <f>IF(Y132="","",SUM(Y132:Y133))</f>
        <v>0</v>
      </c>
      <c r="X132" s="363">
        <f>IF(Y132="","",SUM(Y132:Y133))</f>
        <v>0</v>
      </c>
      <c r="Y132" s="33">
        <v>0</v>
      </c>
      <c r="Z132" s="34" t="s">
        <v>52</v>
      </c>
      <c r="AA132" s="35">
        <v>5</v>
      </c>
      <c r="AB132" s="324">
        <f>IF(AA132="","",SUM(AA132:AA133))</f>
        <v>7</v>
      </c>
      <c r="AC132" s="325">
        <f>IF(AD132="","",SUM(AD132:AD133))</f>
      </c>
      <c r="AD132" s="345"/>
      <c r="AE132" s="348"/>
      <c r="AF132" s="351"/>
      <c r="AG132" s="351"/>
      <c r="AH132" s="354"/>
    </row>
    <row r="133" spans="1:34" ht="28.5" customHeight="1">
      <c r="A133" s="191" t="s">
        <v>100</v>
      </c>
      <c r="B133" s="380"/>
      <c r="C133" s="381"/>
      <c r="D133" s="381"/>
      <c r="E133" s="381"/>
      <c r="F133" s="381"/>
      <c r="G133" s="381"/>
      <c r="H133" s="382"/>
      <c r="I133" s="326"/>
      <c r="J133" s="364"/>
      <c r="K133" s="33">
        <v>1</v>
      </c>
      <c r="L133" s="37" t="s">
        <v>52</v>
      </c>
      <c r="M133" s="38">
        <v>0</v>
      </c>
      <c r="N133" s="326"/>
      <c r="O133" s="372"/>
      <c r="P133" s="326"/>
      <c r="Q133" s="372"/>
      <c r="R133" s="33">
        <v>0</v>
      </c>
      <c r="S133" s="37" t="s">
        <v>52</v>
      </c>
      <c r="T133" s="37">
        <v>1</v>
      </c>
      <c r="U133" s="326"/>
      <c r="V133" s="372"/>
      <c r="W133" s="326"/>
      <c r="X133" s="364"/>
      <c r="Y133" s="33">
        <v>0</v>
      </c>
      <c r="Z133" s="37" t="s">
        <v>52</v>
      </c>
      <c r="AA133" s="38">
        <v>2</v>
      </c>
      <c r="AB133" s="326"/>
      <c r="AC133" s="327"/>
      <c r="AD133" s="346"/>
      <c r="AE133" s="349"/>
      <c r="AF133" s="352"/>
      <c r="AG133" s="352"/>
      <c r="AH133" s="355"/>
    </row>
    <row r="134" spans="1:34" ht="28.5" customHeight="1">
      <c r="A134" s="409" t="s">
        <v>103</v>
      </c>
      <c r="B134" s="50" t="str">
        <f>A130</f>
        <v>ｃ</v>
      </c>
      <c r="C134" s="31" t="str">
        <f>J131</f>
        <v>①</v>
      </c>
      <c r="D134" s="373" t="str">
        <f>IF(B135="","",IF(B135&gt;G135,"○",IF(B135=G135,"△","●")))</f>
        <v>●</v>
      </c>
      <c r="E134" s="373"/>
      <c r="F134" s="373"/>
      <c r="G134" s="31"/>
      <c r="H134" s="32"/>
      <c r="I134" s="374"/>
      <c r="J134" s="375"/>
      <c r="K134" s="375"/>
      <c r="L134" s="375"/>
      <c r="M134" s="375"/>
      <c r="N134" s="375"/>
      <c r="O134" s="376"/>
      <c r="P134" s="50" t="str">
        <f>A130</f>
        <v>ｃ</v>
      </c>
      <c r="Q134" s="31" t="s">
        <v>8</v>
      </c>
      <c r="R134" s="373" t="str">
        <f>IF(P135="","",IF(P135&gt;U135,"○",IF(P135=U135,"△","●")))</f>
        <v>●</v>
      </c>
      <c r="S134" s="373"/>
      <c r="T134" s="373"/>
      <c r="U134" s="31"/>
      <c r="V134" s="32"/>
      <c r="W134" s="50" t="str">
        <f>A130</f>
        <v>ｃ</v>
      </c>
      <c r="X134" s="31" t="s">
        <v>7</v>
      </c>
      <c r="Y134" s="373" t="str">
        <f>IF(W135="","",IF(W135&gt;AB135,"○",IF(W135=AB135,"△","●")))</f>
        <v>●</v>
      </c>
      <c r="Z134" s="373"/>
      <c r="AA134" s="373"/>
      <c r="AB134" s="31"/>
      <c r="AC134" s="51"/>
      <c r="AD134" s="344">
        <f>IF(D134="","",AE134*3+AF134)</f>
        <v>0</v>
      </c>
      <c r="AE134" s="347">
        <f ca="1">IF(D134="","",COUNTIF(D134:R134:Y134,"○"))</f>
        <v>0</v>
      </c>
      <c r="AF134" s="350">
        <f ca="1">IF(D134="","",COUNTIF(C134:R134:Y134,"△"))</f>
        <v>0</v>
      </c>
      <c r="AG134" s="350">
        <f ca="1">IF(D134="","",COUNTIF(D134:R134:Y134,"●"))</f>
        <v>3</v>
      </c>
      <c r="AH134" s="353">
        <f>IF(K131="","",RANK(AD134,AD131:AD142))</f>
        <v>4</v>
      </c>
    </row>
    <row r="135" spans="1:34" ht="28.5" customHeight="1">
      <c r="A135" s="410"/>
      <c r="B135" s="324">
        <f>IF(D135="","",SUM(D135:D136))</f>
        <v>0</v>
      </c>
      <c r="C135" s="383">
        <f>IF(D135="","",SUM(D135:D136))</f>
        <v>0</v>
      </c>
      <c r="D135" s="33">
        <v>0</v>
      </c>
      <c r="E135" s="34" t="s">
        <v>52</v>
      </c>
      <c r="F135" s="35">
        <v>1</v>
      </c>
      <c r="G135" s="383">
        <f>IF(F135="","",SUM(F135:F136))</f>
        <v>2</v>
      </c>
      <c r="H135" s="371">
        <f>IF(I135="","",SUM(I135:I136))</f>
      </c>
      <c r="I135" s="377"/>
      <c r="J135" s="378"/>
      <c r="K135" s="378"/>
      <c r="L135" s="378"/>
      <c r="M135" s="378"/>
      <c r="N135" s="378"/>
      <c r="O135" s="379"/>
      <c r="P135" s="324">
        <f>IF(R135="","",SUM(R135:R136))</f>
        <v>0</v>
      </c>
      <c r="Q135" s="383">
        <f>IF(R135="","",SUM(R135:R136))</f>
        <v>0</v>
      </c>
      <c r="R135" s="33">
        <v>0</v>
      </c>
      <c r="S135" s="34" t="s">
        <v>52</v>
      </c>
      <c r="T135" s="35">
        <v>1</v>
      </c>
      <c r="U135" s="324">
        <f>IF(T135="","",SUM(T135:T136))</f>
        <v>3</v>
      </c>
      <c r="V135" s="371">
        <f>IF(W135="","",SUM(W135:W136))</f>
        <v>0</v>
      </c>
      <c r="W135" s="324">
        <f>IF(Y135="","",SUM(Y135:Y136))</f>
        <v>0</v>
      </c>
      <c r="X135" s="371">
        <f>IF(Y135="","",SUM(Y135:Y136))</f>
        <v>0</v>
      </c>
      <c r="Y135" s="33">
        <v>0</v>
      </c>
      <c r="Z135" s="34" t="s">
        <v>52</v>
      </c>
      <c r="AA135" s="35">
        <v>6</v>
      </c>
      <c r="AB135" s="324">
        <f>IF(AA135="","",SUM(AA135:AA136))</f>
        <v>12</v>
      </c>
      <c r="AC135" s="325">
        <f>IF(AD135="","",SUM(AD135:AD136))</f>
      </c>
      <c r="AD135" s="345"/>
      <c r="AE135" s="348"/>
      <c r="AF135" s="351"/>
      <c r="AG135" s="351"/>
      <c r="AH135" s="354"/>
    </row>
    <row r="136" spans="1:34" ht="28.5" customHeight="1">
      <c r="A136" s="191" t="s">
        <v>104</v>
      </c>
      <c r="B136" s="326"/>
      <c r="C136" s="364"/>
      <c r="D136" s="33">
        <v>0</v>
      </c>
      <c r="E136" s="37" t="s">
        <v>52</v>
      </c>
      <c r="F136" s="38">
        <v>1</v>
      </c>
      <c r="G136" s="364"/>
      <c r="H136" s="372"/>
      <c r="I136" s="380"/>
      <c r="J136" s="381"/>
      <c r="K136" s="381"/>
      <c r="L136" s="381"/>
      <c r="M136" s="381"/>
      <c r="N136" s="381"/>
      <c r="O136" s="382"/>
      <c r="P136" s="326"/>
      <c r="Q136" s="364"/>
      <c r="R136" s="39">
        <v>0</v>
      </c>
      <c r="S136" s="37" t="s">
        <v>52</v>
      </c>
      <c r="T136" s="38">
        <v>2</v>
      </c>
      <c r="U136" s="326"/>
      <c r="V136" s="372"/>
      <c r="W136" s="326"/>
      <c r="X136" s="372"/>
      <c r="Y136" s="33">
        <v>0</v>
      </c>
      <c r="Z136" s="37" t="s">
        <v>52</v>
      </c>
      <c r="AA136" s="38">
        <v>6</v>
      </c>
      <c r="AB136" s="326"/>
      <c r="AC136" s="327"/>
      <c r="AD136" s="346"/>
      <c r="AE136" s="349"/>
      <c r="AF136" s="352"/>
      <c r="AG136" s="352"/>
      <c r="AH136" s="355"/>
    </row>
    <row r="137" spans="1:34" ht="28.5" customHeight="1">
      <c r="A137" s="409" t="s">
        <v>82</v>
      </c>
      <c r="B137" s="50" t="str">
        <f>A130</f>
        <v>ｃ</v>
      </c>
      <c r="C137" s="31" t="str">
        <f>Q131</f>
        <v>⑥</v>
      </c>
      <c r="D137" s="373" t="str">
        <f>IF(B138="","",IF(B138&gt;G138,"○",IF(B138=G138,"△","●")))</f>
        <v>○</v>
      </c>
      <c r="E137" s="373"/>
      <c r="F137" s="373"/>
      <c r="G137" s="31"/>
      <c r="H137" s="32"/>
      <c r="I137" s="50" t="str">
        <f>A130</f>
        <v>ｃ</v>
      </c>
      <c r="J137" s="31" t="str">
        <f>Q134</f>
        <v>③</v>
      </c>
      <c r="K137" s="373" t="str">
        <f>IF(I138="","",IF(I138&gt;N138,"○",IF(I138=N138,"△","●")))</f>
        <v>○</v>
      </c>
      <c r="L137" s="373"/>
      <c r="M137" s="373"/>
      <c r="N137" s="31"/>
      <c r="O137" s="32"/>
      <c r="P137" s="374"/>
      <c r="Q137" s="375"/>
      <c r="R137" s="375"/>
      <c r="S137" s="375"/>
      <c r="T137" s="375"/>
      <c r="U137" s="375"/>
      <c r="V137" s="376"/>
      <c r="W137" s="50" t="str">
        <f>A130</f>
        <v>ｃ</v>
      </c>
      <c r="X137" s="31" t="s">
        <v>6</v>
      </c>
      <c r="Y137" s="373" t="str">
        <f>IF(W138="","",IF(W138&gt;AB138,"○",IF(W138=AB138,"△","●")))</f>
        <v>●</v>
      </c>
      <c r="Z137" s="373"/>
      <c r="AA137" s="373"/>
      <c r="AB137" s="31"/>
      <c r="AC137" s="51"/>
      <c r="AD137" s="344">
        <f>IF(Y137="","",AE137*3+AF137)</f>
        <v>6</v>
      </c>
      <c r="AE137" s="347">
        <f ca="1">IF(Y137="","",COUNTIF(D137:M137:Y137,"○"))</f>
        <v>2</v>
      </c>
      <c r="AF137" s="350">
        <f ca="1">IF(Y137="","",COUNTIF(C137:R137:Y137,"△"))</f>
        <v>0</v>
      </c>
      <c r="AG137" s="350">
        <f ca="1">IF(Y137="","",COUNTIF(D137:M137:Y137,"●"))</f>
        <v>1</v>
      </c>
      <c r="AH137" s="353">
        <f>IF(K131="","",RANK(AD137,AD131:AD142))</f>
        <v>2</v>
      </c>
    </row>
    <row r="138" spans="1:34" ht="28.5" customHeight="1">
      <c r="A138" s="410"/>
      <c r="B138" s="324">
        <f>IF(D138="","",SUM(D138:D139))</f>
        <v>3</v>
      </c>
      <c r="C138" s="383">
        <f>IF(D138="","",SUM(D138:D139))</f>
        <v>3</v>
      </c>
      <c r="D138" s="33">
        <v>2</v>
      </c>
      <c r="E138" s="34" t="s">
        <v>52</v>
      </c>
      <c r="F138" s="35">
        <v>0</v>
      </c>
      <c r="G138" s="383">
        <f>IF(F138="","",SUM(F138:F139))</f>
        <v>0</v>
      </c>
      <c r="H138" s="371">
        <f>IF(I138="","",SUM(I138:I139))</f>
        <v>3</v>
      </c>
      <c r="I138" s="324">
        <f>IF(K138="","",SUM(K138:K139))</f>
        <v>3</v>
      </c>
      <c r="J138" s="383">
        <f>IF(K138="","",SUM(K138:K139))</f>
        <v>3</v>
      </c>
      <c r="K138" s="33">
        <v>1</v>
      </c>
      <c r="L138" s="34" t="s">
        <v>52</v>
      </c>
      <c r="M138" s="35">
        <v>0</v>
      </c>
      <c r="N138" s="383">
        <f>IF(M138="","",SUM(M138:M139))</f>
        <v>0</v>
      </c>
      <c r="O138" s="371">
        <f>IF(P138="","",SUM(P138:P139))</f>
      </c>
      <c r="P138" s="377"/>
      <c r="Q138" s="378"/>
      <c r="R138" s="378"/>
      <c r="S138" s="378"/>
      <c r="T138" s="378"/>
      <c r="U138" s="378"/>
      <c r="V138" s="379"/>
      <c r="W138" s="324">
        <f>IF(Y138="","",SUM(Y138:Y139))</f>
        <v>0</v>
      </c>
      <c r="X138" s="363">
        <f>IF(Y138="","",SUM(Y138:Y139))</f>
        <v>0</v>
      </c>
      <c r="Y138" s="33">
        <v>0</v>
      </c>
      <c r="Z138" s="34" t="s">
        <v>52</v>
      </c>
      <c r="AA138" s="35">
        <v>0</v>
      </c>
      <c r="AB138" s="324">
        <f>IF(AA138="","",SUM(AA138:AA139))</f>
        <v>1</v>
      </c>
      <c r="AC138" s="325">
        <f>IF(AD138="","",SUM(AD138:AD139))</f>
      </c>
      <c r="AD138" s="345"/>
      <c r="AE138" s="348"/>
      <c r="AF138" s="351"/>
      <c r="AG138" s="351"/>
      <c r="AH138" s="354"/>
    </row>
    <row r="139" spans="1:34" ht="28.5" customHeight="1">
      <c r="A139" s="191" t="s">
        <v>83</v>
      </c>
      <c r="B139" s="326"/>
      <c r="C139" s="364"/>
      <c r="D139" s="33">
        <v>1</v>
      </c>
      <c r="E139" s="37" t="s">
        <v>52</v>
      </c>
      <c r="F139" s="38">
        <v>0</v>
      </c>
      <c r="G139" s="364"/>
      <c r="H139" s="372"/>
      <c r="I139" s="326"/>
      <c r="J139" s="364"/>
      <c r="K139" s="33">
        <v>2</v>
      </c>
      <c r="L139" s="37" t="s">
        <v>52</v>
      </c>
      <c r="M139" s="38">
        <v>0</v>
      </c>
      <c r="N139" s="364"/>
      <c r="O139" s="372"/>
      <c r="P139" s="380"/>
      <c r="Q139" s="381"/>
      <c r="R139" s="381"/>
      <c r="S139" s="381"/>
      <c r="T139" s="381"/>
      <c r="U139" s="381"/>
      <c r="V139" s="382"/>
      <c r="W139" s="326"/>
      <c r="X139" s="364"/>
      <c r="Y139" s="33">
        <v>0</v>
      </c>
      <c r="Z139" s="37" t="s">
        <v>52</v>
      </c>
      <c r="AA139" s="38">
        <v>1</v>
      </c>
      <c r="AB139" s="326"/>
      <c r="AC139" s="327"/>
      <c r="AD139" s="346"/>
      <c r="AE139" s="349"/>
      <c r="AF139" s="352"/>
      <c r="AG139" s="352"/>
      <c r="AH139" s="355"/>
    </row>
    <row r="140" spans="1:34" ht="28.5" customHeight="1">
      <c r="A140" s="409" t="s">
        <v>84</v>
      </c>
      <c r="B140" s="50" t="str">
        <f>A130</f>
        <v>ｃ</v>
      </c>
      <c r="C140" s="31" t="str">
        <f>X131</f>
        <v>④</v>
      </c>
      <c r="D140" s="373" t="str">
        <f>IF(B141="","",IF(B141&gt;G141,"○",IF(B141=G141,"△","●")))</f>
        <v>○</v>
      </c>
      <c r="E140" s="373"/>
      <c r="F140" s="373"/>
      <c r="G140" s="31"/>
      <c r="H140" s="32"/>
      <c r="I140" s="50" t="str">
        <f>A130</f>
        <v>ｃ</v>
      </c>
      <c r="J140" s="31" t="str">
        <f>X134</f>
        <v>⑤</v>
      </c>
      <c r="K140" s="373" t="str">
        <f>IF(I141="","",IF(I141&gt;N141,"○",IF(I141=N141,"△","●")))</f>
        <v>○</v>
      </c>
      <c r="L140" s="373"/>
      <c r="M140" s="373"/>
      <c r="N140" s="31"/>
      <c r="O140" s="32"/>
      <c r="P140" s="50" t="str">
        <f>A130</f>
        <v>ｃ</v>
      </c>
      <c r="Q140" s="31" t="str">
        <f>X137</f>
        <v>②</v>
      </c>
      <c r="R140" s="373" t="str">
        <f>IF(P141="","",IF(P141&gt;U141,"○",IF(P141=U141,"△","●")))</f>
        <v>○</v>
      </c>
      <c r="S140" s="373"/>
      <c r="T140" s="373"/>
      <c r="U140" s="31"/>
      <c r="V140" s="32"/>
      <c r="W140" s="374"/>
      <c r="X140" s="375"/>
      <c r="Y140" s="375"/>
      <c r="Z140" s="375"/>
      <c r="AA140" s="375"/>
      <c r="AB140" s="375"/>
      <c r="AC140" s="390"/>
      <c r="AD140" s="344">
        <f>IF(R140="","",AE140*3+AF140)</f>
        <v>9</v>
      </c>
      <c r="AE140" s="347">
        <f ca="1">IF(R140="","",COUNTIF(D140:M140:R140,"○"))</f>
        <v>3</v>
      </c>
      <c r="AF140" s="350">
        <f>IF(R140="","",COUNTIF(C140:T140,"△"))</f>
        <v>0</v>
      </c>
      <c r="AG140" s="350">
        <f>IF(R140="","",COUNTIF(D140:T140,"●"))</f>
        <v>0</v>
      </c>
      <c r="AH140" s="353">
        <f>IF(K131="","",RANK(AD140,AD131:AD142))</f>
        <v>1</v>
      </c>
    </row>
    <row r="141" spans="1:34" ht="28.5" customHeight="1">
      <c r="A141" s="410"/>
      <c r="B141" s="324">
        <f>IF(D141="","",SUM(D141:D142))</f>
        <v>7</v>
      </c>
      <c r="C141" s="383">
        <f>IF(D141="","",SUM(D141:D142))</f>
        <v>7</v>
      </c>
      <c r="D141" s="33">
        <v>5</v>
      </c>
      <c r="E141" s="52" t="s">
        <v>52</v>
      </c>
      <c r="F141" s="35">
        <v>0</v>
      </c>
      <c r="G141" s="363">
        <f>IF(F141="","",SUM(F141:F142))</f>
        <v>0</v>
      </c>
      <c r="H141" s="371">
        <f>IF(I141="","",SUM(I141:I142))</f>
        <v>12</v>
      </c>
      <c r="I141" s="324">
        <f>IF(K141="","",SUM(K141:K142))</f>
        <v>12</v>
      </c>
      <c r="J141" s="363">
        <f>IF(K141="","",SUM(K141:K142))</f>
        <v>12</v>
      </c>
      <c r="K141" s="33">
        <v>6</v>
      </c>
      <c r="L141" s="52" t="s">
        <v>52</v>
      </c>
      <c r="M141" s="35">
        <v>0</v>
      </c>
      <c r="N141" s="363">
        <f>IF(M141="","",SUM(M141:M142))</f>
        <v>0</v>
      </c>
      <c r="O141" s="371">
        <f>IF(P141="","",SUM(P141:P142))</f>
        <v>1</v>
      </c>
      <c r="P141" s="324">
        <f>IF(R141="","",SUM(R141:R142))</f>
        <v>1</v>
      </c>
      <c r="Q141" s="363">
        <f>IF(R141="","",SUM(R141:R142))</f>
        <v>1</v>
      </c>
      <c r="R141" s="33">
        <v>0</v>
      </c>
      <c r="S141" s="52" t="s">
        <v>52</v>
      </c>
      <c r="T141" s="35">
        <v>0</v>
      </c>
      <c r="U141" s="383">
        <f>IF(T141="","",SUM(T141:T142))</f>
        <v>0</v>
      </c>
      <c r="V141" s="371">
        <f>IF(W141="","",SUM(W141:W142))</f>
      </c>
      <c r="W141" s="377"/>
      <c r="X141" s="378"/>
      <c r="Y141" s="378"/>
      <c r="Z141" s="378"/>
      <c r="AA141" s="378"/>
      <c r="AB141" s="378"/>
      <c r="AC141" s="391"/>
      <c r="AD141" s="345"/>
      <c r="AE141" s="348"/>
      <c r="AF141" s="351"/>
      <c r="AG141" s="351"/>
      <c r="AH141" s="354"/>
    </row>
    <row r="142" spans="1:34" ht="28.5" customHeight="1" thickBot="1">
      <c r="A142" s="192" t="s">
        <v>85</v>
      </c>
      <c r="B142" s="395"/>
      <c r="C142" s="388"/>
      <c r="D142" s="41">
        <v>2</v>
      </c>
      <c r="E142" s="42" t="s">
        <v>52</v>
      </c>
      <c r="F142" s="43">
        <v>0</v>
      </c>
      <c r="G142" s="388"/>
      <c r="H142" s="389"/>
      <c r="I142" s="395"/>
      <c r="J142" s="388"/>
      <c r="K142" s="41">
        <v>6</v>
      </c>
      <c r="L142" s="42" t="s">
        <v>52</v>
      </c>
      <c r="M142" s="43">
        <v>0</v>
      </c>
      <c r="N142" s="388"/>
      <c r="O142" s="389"/>
      <c r="P142" s="395"/>
      <c r="Q142" s="388"/>
      <c r="R142" s="41">
        <v>1</v>
      </c>
      <c r="S142" s="42" t="s">
        <v>52</v>
      </c>
      <c r="T142" s="43">
        <v>0</v>
      </c>
      <c r="U142" s="388"/>
      <c r="V142" s="389"/>
      <c r="W142" s="392"/>
      <c r="X142" s="393"/>
      <c r="Y142" s="393"/>
      <c r="Z142" s="393"/>
      <c r="AA142" s="393"/>
      <c r="AB142" s="393"/>
      <c r="AC142" s="394"/>
      <c r="AD142" s="356"/>
      <c r="AE142" s="357"/>
      <c r="AF142" s="358"/>
      <c r="AG142" s="358"/>
      <c r="AH142" s="359"/>
    </row>
    <row r="143" ht="28.5" customHeight="1">
      <c r="AD143" s="11"/>
    </row>
    <row r="144" ht="28.5" customHeight="1">
      <c r="AD144" s="11"/>
    </row>
    <row r="145" spans="1:30" ht="28.5" customHeight="1" thickBot="1">
      <c r="A145" s="44"/>
      <c r="AD145" s="11"/>
    </row>
    <row r="146" spans="1:34" ht="54" customHeight="1">
      <c r="A146" s="190" t="s">
        <v>67</v>
      </c>
      <c r="B146" s="337" t="str">
        <f>A147</f>
        <v>伊万里</v>
      </c>
      <c r="C146" s="338"/>
      <c r="D146" s="338"/>
      <c r="E146" s="338"/>
      <c r="F146" s="338"/>
      <c r="G146" s="338"/>
      <c r="H146" s="339"/>
      <c r="I146" s="337" t="str">
        <f>A150</f>
        <v>水堀・
沼宮内</v>
      </c>
      <c r="J146" s="338"/>
      <c r="K146" s="338"/>
      <c r="L146" s="338"/>
      <c r="M146" s="338"/>
      <c r="N146" s="338"/>
      <c r="O146" s="339"/>
      <c r="P146" s="337" t="str">
        <f>A153</f>
        <v>Ｅｃｈｉｚｅｎ</v>
      </c>
      <c r="Q146" s="338"/>
      <c r="R146" s="338"/>
      <c r="S146" s="338"/>
      <c r="T146" s="338"/>
      <c r="U146" s="338"/>
      <c r="V146" s="339"/>
      <c r="W146" s="337" t="str">
        <f>A156</f>
        <v>篠山</v>
      </c>
      <c r="X146" s="338"/>
      <c r="Y146" s="338"/>
      <c r="Z146" s="338"/>
      <c r="AA146" s="338"/>
      <c r="AB146" s="338"/>
      <c r="AC146" s="407"/>
      <c r="AD146" s="89" t="s">
        <v>53</v>
      </c>
      <c r="AE146" s="90" t="s">
        <v>54</v>
      </c>
      <c r="AF146" s="90" t="s">
        <v>55</v>
      </c>
      <c r="AG146" s="90" t="s">
        <v>56</v>
      </c>
      <c r="AH146" s="91" t="s">
        <v>57</v>
      </c>
    </row>
    <row r="147" spans="1:34" ht="28.5" customHeight="1">
      <c r="A147" s="409" t="s">
        <v>80</v>
      </c>
      <c r="B147" s="374"/>
      <c r="C147" s="375"/>
      <c r="D147" s="375"/>
      <c r="E147" s="375"/>
      <c r="F147" s="375"/>
      <c r="G147" s="375"/>
      <c r="H147" s="376"/>
      <c r="I147" s="50" t="str">
        <f>A146</f>
        <v>ｄ</v>
      </c>
      <c r="J147" s="31" t="s">
        <v>5</v>
      </c>
      <c r="K147" s="373" t="str">
        <f>IF(I148="","",IF(I148&gt;N148,"○",IF(I148=N148,"△","●")))</f>
        <v>●</v>
      </c>
      <c r="L147" s="373"/>
      <c r="M147" s="373"/>
      <c r="N147" s="31"/>
      <c r="O147" s="32"/>
      <c r="P147" s="50" t="str">
        <f>A146</f>
        <v>ｄ</v>
      </c>
      <c r="Q147" s="31" t="s">
        <v>9</v>
      </c>
      <c r="R147" s="373" t="str">
        <f>IF(P148="","",IF(P148&gt;U148,"○",IF(P148=U148,"△","●")))</f>
        <v>△</v>
      </c>
      <c r="S147" s="373"/>
      <c r="T147" s="373"/>
      <c r="U147" s="31"/>
      <c r="V147" s="32"/>
      <c r="W147" s="50" t="str">
        <f>A146</f>
        <v>ｄ</v>
      </c>
      <c r="X147" s="30" t="s">
        <v>10</v>
      </c>
      <c r="Y147" s="373" t="str">
        <f>IF(W148="","",IF(W148&gt;AB148,"○",IF(W148=AB148,"△","●")))</f>
        <v>△</v>
      </c>
      <c r="Z147" s="373"/>
      <c r="AA147" s="373"/>
      <c r="AB147" s="31"/>
      <c r="AC147" s="51"/>
      <c r="AD147" s="344">
        <f>IF(K147="","",AE147*3+AF147)</f>
        <v>2</v>
      </c>
      <c r="AE147" s="347">
        <f ca="1">IF(K147="","",COUNTIF(K147:R147:Y147,"○"))</f>
        <v>0</v>
      </c>
      <c r="AF147" s="350">
        <f ca="1">IF(K147="","",COUNTIF(K147:R147:Y147,"△"))</f>
        <v>2</v>
      </c>
      <c r="AG147" s="350">
        <f ca="1">IF(K147="","",COUNTIF(K147:R147:Y147,"●"))</f>
        <v>1</v>
      </c>
      <c r="AH147" s="353">
        <f>IF(K147="","",RANK(AD147,AD147:AD158))</f>
        <v>3</v>
      </c>
    </row>
    <row r="148" spans="1:34" ht="28.5" customHeight="1">
      <c r="A148" s="410"/>
      <c r="B148" s="377"/>
      <c r="C148" s="378"/>
      <c r="D148" s="378"/>
      <c r="E148" s="378"/>
      <c r="F148" s="378"/>
      <c r="G148" s="378"/>
      <c r="H148" s="379"/>
      <c r="I148" s="324">
        <f>IF(K148="","",SUM(K148:K149))</f>
        <v>0</v>
      </c>
      <c r="J148" s="383">
        <f>IF(K148="","",SUM(K148:K149))</f>
        <v>0</v>
      </c>
      <c r="K148" s="33">
        <v>0</v>
      </c>
      <c r="L148" s="34" t="s">
        <v>52</v>
      </c>
      <c r="M148" s="35">
        <v>3</v>
      </c>
      <c r="N148" s="324">
        <f>IF(M148="","",SUM(M148:M149))</f>
        <v>6</v>
      </c>
      <c r="O148" s="371">
        <f>IF(P148="","",SUM(P148:P149))</f>
        <v>1</v>
      </c>
      <c r="P148" s="324">
        <f>IF(R148="","",SUM(R148:R149))</f>
        <v>1</v>
      </c>
      <c r="Q148" s="371">
        <f>IF(R148="","",SUM(R148:R149))</f>
        <v>1</v>
      </c>
      <c r="R148" s="33">
        <v>0</v>
      </c>
      <c r="S148" s="34" t="s">
        <v>52</v>
      </c>
      <c r="T148" s="34">
        <v>0</v>
      </c>
      <c r="U148" s="324">
        <f>IF(T148="","",SUM(T148:T149))</f>
        <v>1</v>
      </c>
      <c r="V148" s="371">
        <f>IF(W148="","",SUM(W148:W149))</f>
        <v>0</v>
      </c>
      <c r="W148" s="324">
        <f>IF(Y148="","",SUM(Y148:Y149))</f>
        <v>0</v>
      </c>
      <c r="X148" s="363">
        <f>IF(Y148="","",SUM(Y148:Y149))</f>
        <v>0</v>
      </c>
      <c r="Y148" s="33">
        <v>0</v>
      </c>
      <c r="Z148" s="34" t="s">
        <v>52</v>
      </c>
      <c r="AA148" s="35">
        <v>0</v>
      </c>
      <c r="AB148" s="324">
        <f>IF(AA148="","",SUM(AA148:AA149))</f>
        <v>0</v>
      </c>
      <c r="AC148" s="325">
        <f>IF(AD148="","",SUM(AD148:AD149))</f>
      </c>
      <c r="AD148" s="345"/>
      <c r="AE148" s="348"/>
      <c r="AF148" s="351"/>
      <c r="AG148" s="351"/>
      <c r="AH148" s="354"/>
    </row>
    <row r="149" spans="1:34" ht="28.5" customHeight="1">
      <c r="A149" s="191" t="s">
        <v>81</v>
      </c>
      <c r="B149" s="380"/>
      <c r="C149" s="381"/>
      <c r="D149" s="381"/>
      <c r="E149" s="381"/>
      <c r="F149" s="381"/>
      <c r="G149" s="381"/>
      <c r="H149" s="382"/>
      <c r="I149" s="326"/>
      <c r="J149" s="364"/>
      <c r="K149" s="33">
        <v>0</v>
      </c>
      <c r="L149" s="37" t="s">
        <v>52</v>
      </c>
      <c r="M149" s="38">
        <v>3</v>
      </c>
      <c r="N149" s="326"/>
      <c r="O149" s="372"/>
      <c r="P149" s="326"/>
      <c r="Q149" s="372"/>
      <c r="R149" s="33">
        <v>1</v>
      </c>
      <c r="S149" s="37" t="s">
        <v>52</v>
      </c>
      <c r="T149" s="37">
        <v>1</v>
      </c>
      <c r="U149" s="326"/>
      <c r="V149" s="372"/>
      <c r="W149" s="326"/>
      <c r="X149" s="364"/>
      <c r="Y149" s="33">
        <v>0</v>
      </c>
      <c r="Z149" s="37" t="s">
        <v>52</v>
      </c>
      <c r="AA149" s="38">
        <v>0</v>
      </c>
      <c r="AB149" s="326"/>
      <c r="AC149" s="327"/>
      <c r="AD149" s="346"/>
      <c r="AE149" s="349"/>
      <c r="AF149" s="352"/>
      <c r="AG149" s="352"/>
      <c r="AH149" s="355"/>
    </row>
    <row r="150" spans="1:34" ht="28.5" customHeight="1">
      <c r="A150" s="411" t="s">
        <v>122</v>
      </c>
      <c r="B150" s="50" t="str">
        <f>A146</f>
        <v>ｄ</v>
      </c>
      <c r="C150" s="31" t="str">
        <f>J147</f>
        <v>①</v>
      </c>
      <c r="D150" s="373" t="str">
        <f>IF(B151="","",IF(B151&gt;G151,"○",IF(B151=G151,"△","●")))</f>
        <v>○</v>
      </c>
      <c r="E150" s="373"/>
      <c r="F150" s="373"/>
      <c r="G150" s="31"/>
      <c r="H150" s="32"/>
      <c r="I150" s="374"/>
      <c r="J150" s="375"/>
      <c r="K150" s="375"/>
      <c r="L150" s="375"/>
      <c r="M150" s="375"/>
      <c r="N150" s="375"/>
      <c r="O150" s="376"/>
      <c r="P150" s="50" t="str">
        <f>A146</f>
        <v>ｄ</v>
      </c>
      <c r="Q150" s="31" t="s">
        <v>8</v>
      </c>
      <c r="R150" s="373" t="str">
        <f>IF(P151="","",IF(P151&gt;U151,"○",IF(P151=U151,"△","●")))</f>
        <v>○</v>
      </c>
      <c r="S150" s="373"/>
      <c r="T150" s="373"/>
      <c r="U150" s="31"/>
      <c r="V150" s="32"/>
      <c r="W150" s="50" t="str">
        <f>A146</f>
        <v>ｄ</v>
      </c>
      <c r="X150" s="31" t="s">
        <v>7</v>
      </c>
      <c r="Y150" s="373" t="str">
        <f>IF(W151="","",IF(W151&gt;AB151,"○",IF(W151=AB151,"△","●")))</f>
        <v>○</v>
      </c>
      <c r="Z150" s="373"/>
      <c r="AA150" s="373"/>
      <c r="AB150" s="31"/>
      <c r="AC150" s="51"/>
      <c r="AD150" s="344">
        <f>IF(D150="","",AE150*3+AF150)</f>
        <v>9</v>
      </c>
      <c r="AE150" s="347">
        <f ca="1">IF(D150="","",COUNTIF(D150:R150:Y150,"○"))</f>
        <v>3</v>
      </c>
      <c r="AF150" s="350">
        <f ca="1">IF(D150="","",COUNTIF(C150:R150:Y150,"△"))</f>
        <v>0</v>
      </c>
      <c r="AG150" s="350">
        <f ca="1">IF(D150="","",COUNTIF(D150:R150:Y150,"●"))</f>
        <v>0</v>
      </c>
      <c r="AH150" s="353">
        <f>IF(K147="","",RANK(AD150,AD147:AD158))</f>
        <v>1</v>
      </c>
    </row>
    <row r="151" spans="1:34" ht="28.5" customHeight="1">
      <c r="A151" s="410"/>
      <c r="B151" s="324">
        <f>IF(D151="","",SUM(D151:D152))</f>
        <v>6</v>
      </c>
      <c r="C151" s="383">
        <f>IF(D151="","",SUM(D151:D152))</f>
        <v>6</v>
      </c>
      <c r="D151" s="33">
        <v>3</v>
      </c>
      <c r="E151" s="34" t="s">
        <v>52</v>
      </c>
      <c r="F151" s="35">
        <v>0</v>
      </c>
      <c r="G151" s="383">
        <f>IF(F151="","",SUM(F151:F152))</f>
        <v>0</v>
      </c>
      <c r="H151" s="371">
        <f>IF(I151="","",SUM(I151:I152))</f>
      </c>
      <c r="I151" s="377"/>
      <c r="J151" s="378"/>
      <c r="K151" s="378"/>
      <c r="L151" s="378"/>
      <c r="M151" s="378"/>
      <c r="N151" s="378"/>
      <c r="O151" s="379"/>
      <c r="P151" s="324">
        <f>IF(R151="","",SUM(R151:R152))</f>
        <v>9</v>
      </c>
      <c r="Q151" s="383">
        <f>IF(R151="","",SUM(R151:R152))</f>
        <v>9</v>
      </c>
      <c r="R151" s="33">
        <v>5</v>
      </c>
      <c r="S151" s="34" t="s">
        <v>52</v>
      </c>
      <c r="T151" s="35">
        <v>0</v>
      </c>
      <c r="U151" s="324">
        <f>IF(T151="","",SUM(T151:T152))</f>
        <v>0</v>
      </c>
      <c r="V151" s="371">
        <f>IF(W151="","",SUM(W151:W152))</f>
        <v>4</v>
      </c>
      <c r="W151" s="324">
        <f>IF(Y151="","",SUM(Y151:Y152))</f>
        <v>4</v>
      </c>
      <c r="X151" s="371">
        <f>IF(Y151="","",SUM(Y151:Y152))</f>
        <v>4</v>
      </c>
      <c r="Y151" s="33">
        <v>3</v>
      </c>
      <c r="Z151" s="34" t="s">
        <v>52</v>
      </c>
      <c r="AA151" s="35">
        <v>0</v>
      </c>
      <c r="AB151" s="324">
        <f>IF(AA151="","",SUM(AA151:AA152))</f>
        <v>1</v>
      </c>
      <c r="AC151" s="325">
        <f>IF(AD151="","",SUM(AD151:AD152))</f>
      </c>
      <c r="AD151" s="345"/>
      <c r="AE151" s="348"/>
      <c r="AF151" s="351"/>
      <c r="AG151" s="351"/>
      <c r="AH151" s="354"/>
    </row>
    <row r="152" spans="1:34" ht="28.5" customHeight="1">
      <c r="A152" s="191" t="s">
        <v>111</v>
      </c>
      <c r="B152" s="326"/>
      <c r="C152" s="364"/>
      <c r="D152" s="33">
        <v>3</v>
      </c>
      <c r="E152" s="37" t="s">
        <v>52</v>
      </c>
      <c r="F152" s="38">
        <v>0</v>
      </c>
      <c r="G152" s="364"/>
      <c r="H152" s="372"/>
      <c r="I152" s="380"/>
      <c r="J152" s="381"/>
      <c r="K152" s="381"/>
      <c r="L152" s="381"/>
      <c r="M152" s="381"/>
      <c r="N152" s="381"/>
      <c r="O152" s="382"/>
      <c r="P152" s="326"/>
      <c r="Q152" s="364"/>
      <c r="R152" s="39">
        <v>4</v>
      </c>
      <c r="S152" s="37" t="s">
        <v>52</v>
      </c>
      <c r="T152" s="38">
        <v>0</v>
      </c>
      <c r="U152" s="326"/>
      <c r="V152" s="372"/>
      <c r="W152" s="326"/>
      <c r="X152" s="372"/>
      <c r="Y152" s="33">
        <v>1</v>
      </c>
      <c r="Z152" s="37" t="s">
        <v>52</v>
      </c>
      <c r="AA152" s="38">
        <v>1</v>
      </c>
      <c r="AB152" s="326"/>
      <c r="AC152" s="327"/>
      <c r="AD152" s="346"/>
      <c r="AE152" s="349"/>
      <c r="AF152" s="352"/>
      <c r="AG152" s="352"/>
      <c r="AH152" s="355"/>
    </row>
    <row r="153" spans="1:34" ht="28.5" customHeight="1">
      <c r="A153" s="409" t="s">
        <v>112</v>
      </c>
      <c r="B153" s="50" t="str">
        <f>A146</f>
        <v>ｄ</v>
      </c>
      <c r="C153" s="31" t="str">
        <f>Q147</f>
        <v>⑥</v>
      </c>
      <c r="D153" s="373" t="str">
        <f>IF(B154="","",IF(B154&gt;G154,"○",IF(B154=G154,"△","●")))</f>
        <v>△</v>
      </c>
      <c r="E153" s="373"/>
      <c r="F153" s="373"/>
      <c r="G153" s="31"/>
      <c r="H153" s="32"/>
      <c r="I153" s="50" t="str">
        <f>A146</f>
        <v>ｄ</v>
      </c>
      <c r="J153" s="31" t="str">
        <f>Q150</f>
        <v>③</v>
      </c>
      <c r="K153" s="373" t="str">
        <f>IF(I154="","",IF(I154&gt;N154,"○",IF(I154=N154,"△","●")))</f>
        <v>●</v>
      </c>
      <c r="L153" s="373"/>
      <c r="M153" s="373"/>
      <c r="N153" s="31"/>
      <c r="O153" s="32"/>
      <c r="P153" s="374"/>
      <c r="Q153" s="375"/>
      <c r="R153" s="375"/>
      <c r="S153" s="375"/>
      <c r="T153" s="375"/>
      <c r="U153" s="375"/>
      <c r="V153" s="376"/>
      <c r="W153" s="50" t="str">
        <f>A146</f>
        <v>ｄ</v>
      </c>
      <c r="X153" s="31" t="s">
        <v>6</v>
      </c>
      <c r="Y153" s="373" t="str">
        <f>IF(W154="","",IF(W154&gt;AB154,"○",IF(W154=AB154,"△","●")))</f>
        <v>●</v>
      </c>
      <c r="Z153" s="373"/>
      <c r="AA153" s="373"/>
      <c r="AB153" s="31"/>
      <c r="AC153" s="51"/>
      <c r="AD153" s="344">
        <f>IF(Y153="","",AE153*3+AF153)</f>
        <v>1</v>
      </c>
      <c r="AE153" s="347">
        <f ca="1">IF(Y153="","",COUNTIF(D153:M153:Y153,"○"))</f>
        <v>0</v>
      </c>
      <c r="AF153" s="350">
        <f ca="1">IF(Y153="","",COUNTIF(C153:R153:Y153,"△"))</f>
        <v>1</v>
      </c>
      <c r="AG153" s="350">
        <f ca="1">IF(Y153="","",COUNTIF(D153:M153:Y153,"●"))</f>
        <v>2</v>
      </c>
      <c r="AH153" s="353">
        <f>IF(K147="","",RANK(AD153,AD147:AD158))</f>
        <v>4</v>
      </c>
    </row>
    <row r="154" spans="1:34" ht="28.5" customHeight="1">
      <c r="A154" s="410"/>
      <c r="B154" s="324">
        <f>IF(D154="","",SUM(D154:D155))</f>
        <v>1</v>
      </c>
      <c r="C154" s="383">
        <f>IF(D154="","",SUM(D154:D155))</f>
        <v>1</v>
      </c>
      <c r="D154" s="33">
        <v>0</v>
      </c>
      <c r="E154" s="34" t="s">
        <v>52</v>
      </c>
      <c r="F154" s="35">
        <v>0</v>
      </c>
      <c r="G154" s="383">
        <f>IF(F154="","",SUM(F154:F155))</f>
        <v>1</v>
      </c>
      <c r="H154" s="371">
        <f>IF(I154="","",SUM(I154:I155))</f>
        <v>0</v>
      </c>
      <c r="I154" s="324">
        <f>IF(K154="","",SUM(K154:K155))</f>
        <v>0</v>
      </c>
      <c r="J154" s="383">
        <f>IF(K154="","",SUM(K154:K155))</f>
        <v>0</v>
      </c>
      <c r="K154" s="33">
        <v>0</v>
      </c>
      <c r="L154" s="34" t="s">
        <v>52</v>
      </c>
      <c r="M154" s="35">
        <v>5</v>
      </c>
      <c r="N154" s="383">
        <f>IF(M154="","",SUM(M154:M155))</f>
        <v>9</v>
      </c>
      <c r="O154" s="371">
        <f>IF(P154="","",SUM(P154:P155))</f>
      </c>
      <c r="P154" s="377"/>
      <c r="Q154" s="378"/>
      <c r="R154" s="378"/>
      <c r="S154" s="378"/>
      <c r="T154" s="378"/>
      <c r="U154" s="378"/>
      <c r="V154" s="379"/>
      <c r="W154" s="324">
        <f>IF(Y154="","",SUM(Y154:Y155))</f>
        <v>1</v>
      </c>
      <c r="X154" s="363">
        <f>IF(Y154="","",SUM(Y154:Y155))</f>
        <v>1</v>
      </c>
      <c r="Y154" s="33">
        <v>1</v>
      </c>
      <c r="Z154" s="34" t="s">
        <v>52</v>
      </c>
      <c r="AA154" s="35">
        <v>1</v>
      </c>
      <c r="AB154" s="324">
        <f>IF(AA154="","",SUM(AA154:AA155))</f>
        <v>2</v>
      </c>
      <c r="AC154" s="325">
        <f>IF(AD154="","",SUM(AD154:AD155))</f>
      </c>
      <c r="AD154" s="345"/>
      <c r="AE154" s="348"/>
      <c r="AF154" s="351"/>
      <c r="AG154" s="351"/>
      <c r="AH154" s="354"/>
    </row>
    <row r="155" spans="1:34" ht="28.5" customHeight="1">
      <c r="A155" s="191" t="s">
        <v>85</v>
      </c>
      <c r="B155" s="326"/>
      <c r="C155" s="364"/>
      <c r="D155" s="33">
        <v>1</v>
      </c>
      <c r="E155" s="37" t="s">
        <v>52</v>
      </c>
      <c r="F155" s="38">
        <v>1</v>
      </c>
      <c r="G155" s="364"/>
      <c r="H155" s="372"/>
      <c r="I155" s="326"/>
      <c r="J155" s="364"/>
      <c r="K155" s="33">
        <v>0</v>
      </c>
      <c r="L155" s="37" t="s">
        <v>52</v>
      </c>
      <c r="M155" s="38">
        <v>4</v>
      </c>
      <c r="N155" s="364"/>
      <c r="O155" s="372"/>
      <c r="P155" s="380"/>
      <c r="Q155" s="381"/>
      <c r="R155" s="381"/>
      <c r="S155" s="381"/>
      <c r="T155" s="381"/>
      <c r="U155" s="381"/>
      <c r="V155" s="382"/>
      <c r="W155" s="326"/>
      <c r="X155" s="364"/>
      <c r="Y155" s="33">
        <v>0</v>
      </c>
      <c r="Z155" s="37" t="s">
        <v>52</v>
      </c>
      <c r="AA155" s="38">
        <v>1</v>
      </c>
      <c r="AB155" s="326"/>
      <c r="AC155" s="327"/>
      <c r="AD155" s="346"/>
      <c r="AE155" s="349"/>
      <c r="AF155" s="352"/>
      <c r="AG155" s="352"/>
      <c r="AH155" s="355"/>
    </row>
    <row r="156" spans="1:34" ht="28.5" customHeight="1">
      <c r="A156" s="409" t="s">
        <v>96</v>
      </c>
      <c r="B156" s="50" t="str">
        <f>A146</f>
        <v>ｄ</v>
      </c>
      <c r="C156" s="31" t="str">
        <f>X147</f>
        <v>④</v>
      </c>
      <c r="D156" s="373" t="str">
        <f>IF(B157="","",IF(B157&gt;G157,"○",IF(B157=G157,"△","●")))</f>
        <v>△</v>
      </c>
      <c r="E156" s="373"/>
      <c r="F156" s="373"/>
      <c r="G156" s="31"/>
      <c r="H156" s="32"/>
      <c r="I156" s="50" t="str">
        <f>A146</f>
        <v>ｄ</v>
      </c>
      <c r="J156" s="31" t="str">
        <f>X150</f>
        <v>⑤</v>
      </c>
      <c r="K156" s="373" t="str">
        <f>IF(I157="","",IF(I157&gt;N157,"○",IF(I157=N157,"△","●")))</f>
        <v>●</v>
      </c>
      <c r="L156" s="373"/>
      <c r="M156" s="373"/>
      <c r="N156" s="31"/>
      <c r="O156" s="32"/>
      <c r="P156" s="50" t="str">
        <f>A146</f>
        <v>ｄ</v>
      </c>
      <c r="Q156" s="31" t="str">
        <f>X153</f>
        <v>②</v>
      </c>
      <c r="R156" s="373" t="str">
        <f>IF(P157="","",IF(P157&gt;U157,"○",IF(P157=U157,"△","●")))</f>
        <v>○</v>
      </c>
      <c r="S156" s="373"/>
      <c r="T156" s="373"/>
      <c r="U156" s="31"/>
      <c r="V156" s="32"/>
      <c r="W156" s="374"/>
      <c r="X156" s="375"/>
      <c r="Y156" s="375"/>
      <c r="Z156" s="375"/>
      <c r="AA156" s="375"/>
      <c r="AB156" s="375"/>
      <c r="AC156" s="390"/>
      <c r="AD156" s="344">
        <f>IF(R156="","",AE156*3+AF156)</f>
        <v>4</v>
      </c>
      <c r="AE156" s="347">
        <f ca="1">IF(R156="","",COUNTIF(D156:M156:R156,"○"))</f>
        <v>1</v>
      </c>
      <c r="AF156" s="350">
        <f>IF(R156="","",COUNTIF(C156:T156,"△"))</f>
        <v>1</v>
      </c>
      <c r="AG156" s="350">
        <f>IF(R156="","",COUNTIF(D156:T156,"●"))</f>
        <v>1</v>
      </c>
      <c r="AH156" s="353">
        <f>IF(K147="","",RANK(AD156,AD147:AD158))</f>
        <v>2</v>
      </c>
    </row>
    <row r="157" spans="1:34" ht="28.5" customHeight="1">
      <c r="A157" s="410"/>
      <c r="B157" s="324">
        <f>IF(D157="","",SUM(D157:D158))</f>
        <v>0</v>
      </c>
      <c r="C157" s="383">
        <f>IF(D157="","",SUM(D157:D158))</f>
        <v>0</v>
      </c>
      <c r="D157" s="33">
        <v>0</v>
      </c>
      <c r="E157" s="52" t="s">
        <v>52</v>
      </c>
      <c r="F157" s="35">
        <v>0</v>
      </c>
      <c r="G157" s="363">
        <f>IF(F157="","",SUM(F157:F158))</f>
        <v>0</v>
      </c>
      <c r="H157" s="371">
        <f>IF(I157="","",SUM(I157:I158))</f>
        <v>1</v>
      </c>
      <c r="I157" s="324">
        <f>IF(K157="","",SUM(K157:K158))</f>
        <v>1</v>
      </c>
      <c r="J157" s="363">
        <f>IF(K157="","",SUM(K157:K158))</f>
        <v>1</v>
      </c>
      <c r="K157" s="33">
        <v>0</v>
      </c>
      <c r="L157" s="52" t="s">
        <v>52</v>
      </c>
      <c r="M157" s="35">
        <v>3</v>
      </c>
      <c r="N157" s="363">
        <f>IF(M157="","",SUM(M157:M158))</f>
        <v>4</v>
      </c>
      <c r="O157" s="371">
        <f>IF(P157="","",SUM(P157:P158))</f>
        <v>2</v>
      </c>
      <c r="P157" s="324">
        <f>IF(R157="","",SUM(R157:R158))</f>
        <v>2</v>
      </c>
      <c r="Q157" s="363">
        <f>IF(R157="","",SUM(R157:R158))</f>
        <v>2</v>
      </c>
      <c r="R157" s="33">
        <v>1</v>
      </c>
      <c r="S157" s="52" t="s">
        <v>52</v>
      </c>
      <c r="T157" s="35">
        <v>1</v>
      </c>
      <c r="U157" s="383">
        <f>IF(T157="","",SUM(T157:T158))</f>
        <v>1</v>
      </c>
      <c r="V157" s="371">
        <f>IF(W157="","",SUM(W157:W158))</f>
      </c>
      <c r="W157" s="377"/>
      <c r="X157" s="378"/>
      <c r="Y157" s="378"/>
      <c r="Z157" s="378"/>
      <c r="AA157" s="378"/>
      <c r="AB157" s="378"/>
      <c r="AC157" s="391"/>
      <c r="AD157" s="345"/>
      <c r="AE157" s="348"/>
      <c r="AF157" s="351"/>
      <c r="AG157" s="351"/>
      <c r="AH157" s="354"/>
    </row>
    <row r="158" spans="1:34" ht="28.5" customHeight="1" thickBot="1">
      <c r="A158" s="192" t="s">
        <v>97</v>
      </c>
      <c r="B158" s="395"/>
      <c r="C158" s="388"/>
      <c r="D158" s="41">
        <v>0</v>
      </c>
      <c r="E158" s="42" t="s">
        <v>52</v>
      </c>
      <c r="F158" s="43">
        <v>0</v>
      </c>
      <c r="G158" s="388"/>
      <c r="H158" s="389"/>
      <c r="I158" s="395"/>
      <c r="J158" s="388"/>
      <c r="K158" s="41">
        <v>1</v>
      </c>
      <c r="L158" s="42" t="s">
        <v>52</v>
      </c>
      <c r="M158" s="43">
        <v>1</v>
      </c>
      <c r="N158" s="388"/>
      <c r="O158" s="389"/>
      <c r="P158" s="395"/>
      <c r="Q158" s="388"/>
      <c r="R158" s="41">
        <v>1</v>
      </c>
      <c r="S158" s="42" t="s">
        <v>52</v>
      </c>
      <c r="T158" s="43">
        <v>0</v>
      </c>
      <c r="U158" s="388"/>
      <c r="V158" s="389"/>
      <c r="W158" s="392"/>
      <c r="X158" s="393"/>
      <c r="Y158" s="393"/>
      <c r="Z158" s="393"/>
      <c r="AA158" s="393"/>
      <c r="AB158" s="393"/>
      <c r="AC158" s="394"/>
      <c r="AD158" s="356"/>
      <c r="AE158" s="357"/>
      <c r="AF158" s="358"/>
      <c r="AG158" s="358"/>
      <c r="AH158" s="359"/>
    </row>
    <row r="159" ht="29.25" customHeight="1">
      <c r="AD159" s="11"/>
    </row>
    <row r="160" ht="29.25" customHeight="1">
      <c r="AD160" s="11"/>
    </row>
    <row r="161" ht="29.25" customHeight="1">
      <c r="AD161" s="11"/>
    </row>
    <row r="162" ht="29.25" customHeight="1">
      <c r="AD162" s="11"/>
    </row>
    <row r="163" ht="29.25" customHeight="1">
      <c r="AD163" s="11"/>
    </row>
    <row r="164" ht="29.25" customHeight="1" thickBot="1"/>
    <row r="165" spans="4:34" ht="54" customHeight="1">
      <c r="D165" s="340" t="s">
        <v>24</v>
      </c>
      <c r="E165" s="338"/>
      <c r="F165" s="338"/>
      <c r="G165" s="338"/>
      <c r="H165" s="339"/>
      <c r="I165" s="337" t="str">
        <f>D166</f>
        <v>朝日</v>
      </c>
      <c r="J165" s="338"/>
      <c r="K165" s="338"/>
      <c r="L165" s="338"/>
      <c r="M165" s="338"/>
      <c r="N165" s="338"/>
      <c r="O165" s="339"/>
      <c r="P165" s="337" t="str">
        <f>D169</f>
        <v>一迫</v>
      </c>
      <c r="Q165" s="338"/>
      <c r="R165" s="338"/>
      <c r="S165" s="338"/>
      <c r="T165" s="338"/>
      <c r="U165" s="338"/>
      <c r="V165" s="339"/>
      <c r="W165" s="337" t="str">
        <f>D172</f>
        <v>ＫＵＧＡ</v>
      </c>
      <c r="X165" s="338"/>
      <c r="Y165" s="338"/>
      <c r="Z165" s="338"/>
      <c r="AA165" s="338"/>
      <c r="AB165" s="338"/>
      <c r="AC165" s="407"/>
      <c r="AD165" s="89" t="s">
        <v>53</v>
      </c>
      <c r="AE165" s="90" t="s">
        <v>54</v>
      </c>
      <c r="AF165" s="90" t="s">
        <v>55</v>
      </c>
      <c r="AG165" s="90" t="s">
        <v>56</v>
      </c>
      <c r="AH165" s="91" t="s">
        <v>57</v>
      </c>
    </row>
    <row r="166" spans="4:34" ht="29.25" customHeight="1">
      <c r="D166" s="328" t="s">
        <v>98</v>
      </c>
      <c r="E166" s="329"/>
      <c r="F166" s="329"/>
      <c r="G166" s="329"/>
      <c r="H166" s="330"/>
      <c r="I166" s="374"/>
      <c r="J166" s="375"/>
      <c r="K166" s="375"/>
      <c r="L166" s="375"/>
      <c r="M166" s="375"/>
      <c r="N166" s="375"/>
      <c r="O166" s="376"/>
      <c r="P166" s="29" t="str">
        <f>D165</f>
        <v>ｅ</v>
      </c>
      <c r="Q166" s="30" t="s">
        <v>5</v>
      </c>
      <c r="R166" s="373" t="str">
        <f>IF(P167="","",IF(P167&gt;U167,"○",IF(P167=U167,"△","●")))</f>
        <v>○</v>
      </c>
      <c r="S166" s="373"/>
      <c r="T166" s="373"/>
      <c r="U166" s="31"/>
      <c r="V166" s="32"/>
      <c r="W166" s="29" t="str">
        <f>D165</f>
        <v>ｅ</v>
      </c>
      <c r="X166" s="30" t="s">
        <v>203</v>
      </c>
      <c r="Y166" s="373" t="str">
        <f>IF(W167="","",IF(W167&gt;AB167,"○",IF(W167=AB167,"△","●")))</f>
        <v>○</v>
      </c>
      <c r="Z166" s="373"/>
      <c r="AA166" s="373"/>
      <c r="AB166" s="31"/>
      <c r="AC166" s="51"/>
      <c r="AD166" s="344">
        <f>IF(R166="","",AE166*3+AF166)</f>
        <v>6</v>
      </c>
      <c r="AE166" s="347">
        <f>IF(R166="","",COUNTIF(R166:Y166,"○"))</f>
        <v>2</v>
      </c>
      <c r="AF166" s="350">
        <f>IF(R166="","",COUNTIF(R166:Y166:Y166,"△"))</f>
        <v>0</v>
      </c>
      <c r="AG166" s="350">
        <f>IF(R166="","",COUNTIF(R166:Y166:Y166,"●"))</f>
        <v>0</v>
      </c>
      <c r="AH166" s="353">
        <f>IF(R166="","",RANK(AD166,AD166:AD174))</f>
        <v>1</v>
      </c>
    </row>
    <row r="167" spans="4:34" ht="29.25" customHeight="1">
      <c r="D167" s="331"/>
      <c r="E167" s="332"/>
      <c r="F167" s="332"/>
      <c r="G167" s="332"/>
      <c r="H167" s="333"/>
      <c r="I167" s="377"/>
      <c r="J167" s="378"/>
      <c r="K167" s="378"/>
      <c r="L167" s="378"/>
      <c r="M167" s="378"/>
      <c r="N167" s="378"/>
      <c r="O167" s="379"/>
      <c r="P167" s="324">
        <f>IF(R167="","",SUM(R167:R168))</f>
        <v>5</v>
      </c>
      <c r="Q167" s="383">
        <f>IF(R167="","",SUM(R167:R168))</f>
        <v>5</v>
      </c>
      <c r="R167" s="33">
        <v>1</v>
      </c>
      <c r="S167" s="34" t="s">
        <v>52</v>
      </c>
      <c r="T167" s="35">
        <v>1</v>
      </c>
      <c r="U167" s="324">
        <f>IF(T167="","",SUM(T167:T168))</f>
        <v>1</v>
      </c>
      <c r="V167" s="371">
        <f>IF(W167="","",SUM(W167:W168))</f>
        <v>2</v>
      </c>
      <c r="W167" s="324">
        <f>IF(Y167="","",SUM(Y167:Y168))</f>
        <v>2</v>
      </c>
      <c r="X167" s="363">
        <f>IF(Y167="","",SUM(Y167:Y168))</f>
        <v>2</v>
      </c>
      <c r="Y167" s="33">
        <v>1</v>
      </c>
      <c r="Z167" s="34" t="s">
        <v>52</v>
      </c>
      <c r="AA167" s="35">
        <v>0</v>
      </c>
      <c r="AB167" s="324">
        <f>IF(AA167="","",SUM(AA167:AA168))</f>
        <v>0</v>
      </c>
      <c r="AC167" s="325">
        <f>IF(AD167="","",SUM(AD167:AD168))</f>
      </c>
      <c r="AD167" s="345"/>
      <c r="AE167" s="348"/>
      <c r="AF167" s="351"/>
      <c r="AG167" s="351"/>
      <c r="AH167" s="354"/>
    </row>
    <row r="168" spans="4:34" ht="29.25" customHeight="1">
      <c r="D168" s="341" t="s">
        <v>85</v>
      </c>
      <c r="E168" s="342"/>
      <c r="F168" s="342"/>
      <c r="G168" s="342"/>
      <c r="H168" s="343"/>
      <c r="I168" s="380"/>
      <c r="J168" s="381"/>
      <c r="K168" s="381"/>
      <c r="L168" s="381"/>
      <c r="M168" s="381"/>
      <c r="N168" s="381"/>
      <c r="O168" s="382"/>
      <c r="P168" s="326"/>
      <c r="Q168" s="364"/>
      <c r="R168" s="33">
        <v>4</v>
      </c>
      <c r="S168" s="37" t="s">
        <v>52</v>
      </c>
      <c r="T168" s="38">
        <v>0</v>
      </c>
      <c r="U168" s="326"/>
      <c r="V168" s="372"/>
      <c r="W168" s="326"/>
      <c r="X168" s="364"/>
      <c r="Y168" s="33">
        <v>1</v>
      </c>
      <c r="Z168" s="37" t="s">
        <v>52</v>
      </c>
      <c r="AA168" s="35">
        <v>0</v>
      </c>
      <c r="AB168" s="326"/>
      <c r="AC168" s="327"/>
      <c r="AD168" s="346"/>
      <c r="AE168" s="349"/>
      <c r="AF168" s="352"/>
      <c r="AG168" s="352"/>
      <c r="AH168" s="355"/>
    </row>
    <row r="169" spans="4:34" ht="29.25" customHeight="1">
      <c r="D169" s="328" t="s">
        <v>123</v>
      </c>
      <c r="E169" s="329"/>
      <c r="F169" s="329"/>
      <c r="G169" s="329"/>
      <c r="H169" s="330"/>
      <c r="I169" s="29" t="str">
        <f>D165</f>
        <v>ｅ</v>
      </c>
      <c r="J169" s="30" t="str">
        <f>Q166</f>
        <v>①</v>
      </c>
      <c r="K169" s="373" t="str">
        <f>IF(I170="","",IF(I170&gt;N170,"○",IF(I170=N170,"△","●")))</f>
        <v>●</v>
      </c>
      <c r="L169" s="373"/>
      <c r="M169" s="373"/>
      <c r="N169" s="31"/>
      <c r="O169" s="32"/>
      <c r="P169" s="374"/>
      <c r="Q169" s="375"/>
      <c r="R169" s="375"/>
      <c r="S169" s="375"/>
      <c r="T169" s="375"/>
      <c r="U169" s="375"/>
      <c r="V169" s="376"/>
      <c r="W169" s="29" t="str">
        <f>D165</f>
        <v>ｅ</v>
      </c>
      <c r="X169" s="30" t="s">
        <v>201</v>
      </c>
      <c r="Y169" s="373" t="str">
        <f>IF(W170="","",IF(W170&gt;AB170,"○",IF(W170=AB170,"△","●")))</f>
        <v>△</v>
      </c>
      <c r="Z169" s="373"/>
      <c r="AA169" s="373"/>
      <c r="AB169" s="31"/>
      <c r="AC169" s="51"/>
      <c r="AD169" s="344">
        <f>IF(K169="","",AE169*3+AF169)</f>
        <v>1</v>
      </c>
      <c r="AE169" s="347">
        <f>IF(K169="","",COUNTIF(K169:Y169:Y169,"○"))</f>
        <v>0</v>
      </c>
      <c r="AF169" s="350">
        <f>IF(K169="","",COUNTIF(K169:Z169:Y169,"△"))</f>
        <v>1</v>
      </c>
      <c r="AG169" s="350">
        <f>IF(K169="","",COUNTIF(K169:Y169:Y169,"●"))</f>
        <v>1</v>
      </c>
      <c r="AH169" s="353">
        <f>IF(K169="","",RANK(AD169,AD166:AD174))</f>
        <v>2</v>
      </c>
    </row>
    <row r="170" spans="4:34" ht="29.25" customHeight="1">
      <c r="D170" s="331"/>
      <c r="E170" s="332"/>
      <c r="F170" s="332"/>
      <c r="G170" s="332"/>
      <c r="H170" s="333"/>
      <c r="I170" s="324">
        <f>IF(K170="","",SUM(K170:K171))</f>
        <v>1</v>
      </c>
      <c r="J170" s="383">
        <f>IF(K170="","",SUM(K170:K171))</f>
        <v>1</v>
      </c>
      <c r="K170" s="33">
        <v>1</v>
      </c>
      <c r="L170" s="34" t="s">
        <v>52</v>
      </c>
      <c r="M170" s="35">
        <v>1</v>
      </c>
      <c r="N170" s="383">
        <f>IF(M170="","",SUM(M170:M171))</f>
        <v>5</v>
      </c>
      <c r="O170" s="371">
        <f>IF(P170="","",SUM(P170:P171))</f>
      </c>
      <c r="P170" s="377"/>
      <c r="Q170" s="378"/>
      <c r="R170" s="378"/>
      <c r="S170" s="378"/>
      <c r="T170" s="378"/>
      <c r="U170" s="378"/>
      <c r="V170" s="379"/>
      <c r="W170" s="324">
        <f>IF(Y170="","",SUM(Y170:Y171))</f>
        <v>0</v>
      </c>
      <c r="X170" s="363">
        <f>IF(Y170="","",SUM(Y170:Y171))</f>
        <v>0</v>
      </c>
      <c r="Y170" s="33">
        <v>0</v>
      </c>
      <c r="Z170" s="34" t="s">
        <v>52</v>
      </c>
      <c r="AA170" s="35">
        <v>0</v>
      </c>
      <c r="AB170" s="324">
        <f>IF(AA170="","",SUM(AA170:AA171))</f>
        <v>0</v>
      </c>
      <c r="AC170" s="325">
        <f>IF(AD170="","",SUM(AD170:AD171))</f>
      </c>
      <c r="AD170" s="345"/>
      <c r="AE170" s="348"/>
      <c r="AF170" s="351"/>
      <c r="AG170" s="351"/>
      <c r="AH170" s="354"/>
    </row>
    <row r="171" spans="4:34" ht="29.25" customHeight="1">
      <c r="D171" s="341" t="s">
        <v>124</v>
      </c>
      <c r="E171" s="342"/>
      <c r="F171" s="342"/>
      <c r="G171" s="342"/>
      <c r="H171" s="343"/>
      <c r="I171" s="326"/>
      <c r="J171" s="364"/>
      <c r="K171" s="39">
        <v>0</v>
      </c>
      <c r="L171" s="37" t="s">
        <v>52</v>
      </c>
      <c r="M171" s="38">
        <v>4</v>
      </c>
      <c r="N171" s="364"/>
      <c r="O171" s="372"/>
      <c r="P171" s="380"/>
      <c r="Q171" s="381"/>
      <c r="R171" s="381"/>
      <c r="S171" s="381"/>
      <c r="T171" s="381"/>
      <c r="U171" s="381"/>
      <c r="V171" s="382"/>
      <c r="W171" s="326"/>
      <c r="X171" s="364"/>
      <c r="Y171" s="33">
        <v>0</v>
      </c>
      <c r="Z171" s="37" t="s">
        <v>52</v>
      </c>
      <c r="AA171" s="35">
        <v>0</v>
      </c>
      <c r="AB171" s="326"/>
      <c r="AC171" s="327"/>
      <c r="AD171" s="346"/>
      <c r="AE171" s="349"/>
      <c r="AF171" s="352"/>
      <c r="AG171" s="352"/>
      <c r="AH171" s="355"/>
    </row>
    <row r="172" spans="4:34" ht="27.75" customHeight="1">
      <c r="D172" s="328" t="s">
        <v>114</v>
      </c>
      <c r="E172" s="329"/>
      <c r="F172" s="329"/>
      <c r="G172" s="329"/>
      <c r="H172" s="330"/>
      <c r="I172" s="29" t="str">
        <f>D165</f>
        <v>ｅ</v>
      </c>
      <c r="J172" s="30" t="str">
        <f>X166</f>
        <v>③</v>
      </c>
      <c r="K172" s="373" t="str">
        <f>IF(I173="","",IF(I173&gt;N173,"○",IF(I173=N173,"△","●")))</f>
        <v>●</v>
      </c>
      <c r="L172" s="373"/>
      <c r="M172" s="373"/>
      <c r="N172" s="31"/>
      <c r="O172" s="32"/>
      <c r="P172" s="29" t="str">
        <f>D165</f>
        <v>ｅ</v>
      </c>
      <c r="Q172" s="30" t="str">
        <f>X169</f>
        <v>②</v>
      </c>
      <c r="R172" s="373" t="str">
        <f>IF(P173="","",IF(P173&gt;U173,"○",IF(P173=U173,"△","●")))</f>
        <v>△</v>
      </c>
      <c r="S172" s="373"/>
      <c r="T172" s="373"/>
      <c r="U172" s="31"/>
      <c r="V172" s="32"/>
      <c r="W172" s="374"/>
      <c r="X172" s="375"/>
      <c r="Y172" s="375"/>
      <c r="Z172" s="375"/>
      <c r="AA172" s="375"/>
      <c r="AB172" s="375"/>
      <c r="AC172" s="390"/>
      <c r="AD172" s="344">
        <f>IF(K172="","",AE172*3+AF172)</f>
        <v>1</v>
      </c>
      <c r="AE172" s="347">
        <f>IF(K172="","",COUNTIF(K172:R172:Y172,"○"))</f>
        <v>0</v>
      </c>
      <c r="AF172" s="350">
        <f>IF(K172="","",COUNTIF(K172:R172:Y172,"△"))</f>
        <v>1</v>
      </c>
      <c r="AG172" s="350">
        <f>IF(K172="","",COUNTIF(K172:R172:Y172,"●"))</f>
        <v>1</v>
      </c>
      <c r="AH172" s="353">
        <v>3</v>
      </c>
    </row>
    <row r="173" spans="4:34" ht="27.75" customHeight="1">
      <c r="D173" s="331"/>
      <c r="E173" s="332"/>
      <c r="F173" s="332"/>
      <c r="G173" s="332"/>
      <c r="H173" s="333"/>
      <c r="I173" s="324">
        <f>IF(K173="","",SUM(K173:K174))</f>
        <v>0</v>
      </c>
      <c r="J173" s="363">
        <f>IF(K173="","",SUM(K173:K174))</f>
        <v>0</v>
      </c>
      <c r="K173" s="33">
        <v>0</v>
      </c>
      <c r="L173" s="52" t="s">
        <v>52</v>
      </c>
      <c r="M173" s="35">
        <v>1</v>
      </c>
      <c r="N173" s="363">
        <f>IF(M173="","",SUM(M173:M174))</f>
        <v>2</v>
      </c>
      <c r="O173" s="371">
        <f>IF(P173="","",SUM(P173:P174))</f>
        <v>0</v>
      </c>
      <c r="P173" s="324">
        <f>IF(R173="","",SUM(R173:R174))</f>
        <v>0</v>
      </c>
      <c r="Q173" s="363">
        <f>IF(R173="","",SUM(R173:R174))</f>
        <v>0</v>
      </c>
      <c r="R173" s="33">
        <v>0</v>
      </c>
      <c r="S173" s="52" t="s">
        <v>52</v>
      </c>
      <c r="T173" s="35">
        <v>0</v>
      </c>
      <c r="U173" s="363">
        <f>IF(T173="","",SUM(T173:T174))</f>
        <v>0</v>
      </c>
      <c r="V173" s="371">
        <f>IF(W173="","",SUM(W173:W174))</f>
      </c>
      <c r="W173" s="377"/>
      <c r="X173" s="378"/>
      <c r="Y173" s="378"/>
      <c r="Z173" s="378"/>
      <c r="AA173" s="378"/>
      <c r="AB173" s="378"/>
      <c r="AC173" s="391"/>
      <c r="AD173" s="345"/>
      <c r="AE173" s="348"/>
      <c r="AF173" s="351"/>
      <c r="AG173" s="351"/>
      <c r="AH173" s="354"/>
    </row>
    <row r="174" spans="4:34" ht="27.75" customHeight="1" thickBot="1">
      <c r="D174" s="334" t="s">
        <v>115</v>
      </c>
      <c r="E174" s="335"/>
      <c r="F174" s="335"/>
      <c r="G174" s="335"/>
      <c r="H174" s="336"/>
      <c r="I174" s="395"/>
      <c r="J174" s="388"/>
      <c r="K174" s="41">
        <v>0</v>
      </c>
      <c r="L174" s="42" t="s">
        <v>52</v>
      </c>
      <c r="M174" s="43">
        <v>1</v>
      </c>
      <c r="N174" s="388"/>
      <c r="O174" s="389"/>
      <c r="P174" s="395"/>
      <c r="Q174" s="388"/>
      <c r="R174" s="41">
        <v>0</v>
      </c>
      <c r="S174" s="42" t="s">
        <v>52</v>
      </c>
      <c r="T174" s="43">
        <v>0</v>
      </c>
      <c r="U174" s="388"/>
      <c r="V174" s="389"/>
      <c r="W174" s="392"/>
      <c r="X174" s="393"/>
      <c r="Y174" s="393"/>
      <c r="Z174" s="393"/>
      <c r="AA174" s="393"/>
      <c r="AB174" s="393"/>
      <c r="AC174" s="394"/>
      <c r="AD174" s="356"/>
      <c r="AE174" s="357"/>
      <c r="AF174" s="358"/>
      <c r="AG174" s="358"/>
      <c r="AH174" s="359"/>
    </row>
    <row r="175" ht="27.75" customHeight="1"/>
    <row r="176" ht="27.75" customHeight="1"/>
    <row r="177" ht="27.75" customHeight="1"/>
    <row r="178" ht="21">
      <c r="A178" s="44"/>
    </row>
    <row r="179" ht="21">
      <c r="A179" s="44"/>
    </row>
    <row r="180" spans="1:2" ht="23.25">
      <c r="A180" s="85" t="s">
        <v>21</v>
      </c>
      <c r="B180" s="27" t="s">
        <v>78</v>
      </c>
    </row>
  </sheetData>
  <sheetProtection/>
  <mergeCells count="672">
    <mergeCell ref="K72:M72"/>
    <mergeCell ref="I73:J74"/>
    <mergeCell ref="N73:O74"/>
    <mergeCell ref="D74:H74"/>
    <mergeCell ref="W54:X55"/>
    <mergeCell ref="AB54:AC55"/>
    <mergeCell ref="D68:H68"/>
    <mergeCell ref="D69:H70"/>
    <mergeCell ref="I69:O71"/>
    <mergeCell ref="D71:H71"/>
    <mergeCell ref="I54:J55"/>
    <mergeCell ref="N54:O55"/>
    <mergeCell ref="D55:H55"/>
    <mergeCell ref="D56:H57"/>
    <mergeCell ref="R56:T56"/>
    <mergeCell ref="W56:AC58"/>
    <mergeCell ref="P57:Q58"/>
    <mergeCell ref="U57:V58"/>
    <mergeCell ref="D58:H58"/>
    <mergeCell ref="P53:V55"/>
    <mergeCell ref="AE156:AE158"/>
    <mergeCell ref="AF156:AF158"/>
    <mergeCell ref="AG156:AG158"/>
    <mergeCell ref="AH156:AH158"/>
    <mergeCell ref="B157:C158"/>
    <mergeCell ref="G157:H158"/>
    <mergeCell ref="I157:J158"/>
    <mergeCell ref="N157:O158"/>
    <mergeCell ref="P157:Q158"/>
    <mergeCell ref="A156:A157"/>
    <mergeCell ref="D156:F156"/>
    <mergeCell ref="K156:M156"/>
    <mergeCell ref="R156:T156"/>
    <mergeCell ref="W156:AC158"/>
    <mergeCell ref="AD156:AD158"/>
    <mergeCell ref="U157:V158"/>
    <mergeCell ref="A153:A154"/>
    <mergeCell ref="D153:F153"/>
    <mergeCell ref="P153:V155"/>
    <mergeCell ref="K153:M153"/>
    <mergeCell ref="Y153:AA153"/>
    <mergeCell ref="B154:C155"/>
    <mergeCell ref="G154:H155"/>
    <mergeCell ref="W154:X155"/>
    <mergeCell ref="A147:A148"/>
    <mergeCell ref="B147:H149"/>
    <mergeCell ref="K147:M147"/>
    <mergeCell ref="I148:J149"/>
    <mergeCell ref="N148:O149"/>
    <mergeCell ref="A150:A151"/>
    <mergeCell ref="D150:F150"/>
    <mergeCell ref="I150:O152"/>
    <mergeCell ref="B151:C152"/>
    <mergeCell ref="G151:H152"/>
    <mergeCell ref="AD140:AD142"/>
    <mergeCell ref="AE140:AE142"/>
    <mergeCell ref="AF140:AF142"/>
    <mergeCell ref="AG140:AG142"/>
    <mergeCell ref="AH140:AH142"/>
    <mergeCell ref="B141:C142"/>
    <mergeCell ref="G141:H142"/>
    <mergeCell ref="I141:J142"/>
    <mergeCell ref="N141:O142"/>
    <mergeCell ref="P141:Q142"/>
    <mergeCell ref="W135:X136"/>
    <mergeCell ref="A140:A141"/>
    <mergeCell ref="D140:F140"/>
    <mergeCell ref="K140:M140"/>
    <mergeCell ref="R140:T140"/>
    <mergeCell ref="W140:AC142"/>
    <mergeCell ref="A137:A138"/>
    <mergeCell ref="D137:F137"/>
    <mergeCell ref="P137:V139"/>
    <mergeCell ref="Y137:AA137"/>
    <mergeCell ref="B138:C139"/>
    <mergeCell ref="G138:H139"/>
    <mergeCell ref="W138:X139"/>
    <mergeCell ref="A131:A132"/>
    <mergeCell ref="B131:H133"/>
    <mergeCell ref="K131:M131"/>
    <mergeCell ref="I132:J133"/>
    <mergeCell ref="N132:O133"/>
    <mergeCell ref="A134:A135"/>
    <mergeCell ref="D134:F134"/>
    <mergeCell ref="I134:O136"/>
    <mergeCell ref="B135:C136"/>
    <mergeCell ref="G135:H136"/>
    <mergeCell ref="W87:AC89"/>
    <mergeCell ref="P88:Q89"/>
    <mergeCell ref="U88:V89"/>
    <mergeCell ref="D89:H89"/>
    <mergeCell ref="B130:H130"/>
    <mergeCell ref="U125:V126"/>
    <mergeCell ref="AB122:AC123"/>
    <mergeCell ref="D81:H82"/>
    <mergeCell ref="I81:O83"/>
    <mergeCell ref="D83:H83"/>
    <mergeCell ref="D84:H85"/>
    <mergeCell ref="K84:M84"/>
    <mergeCell ref="I85:J86"/>
    <mergeCell ref="N85:O86"/>
    <mergeCell ref="D86:H86"/>
    <mergeCell ref="U173:V174"/>
    <mergeCell ref="AB170:AC171"/>
    <mergeCell ref="K172:M172"/>
    <mergeCell ref="R172:T172"/>
    <mergeCell ref="W172:AC174"/>
    <mergeCell ref="I173:J174"/>
    <mergeCell ref="N173:O174"/>
    <mergeCell ref="P173:Q174"/>
    <mergeCell ref="K169:M169"/>
    <mergeCell ref="P169:V171"/>
    <mergeCell ref="Y169:AA169"/>
    <mergeCell ref="I170:J171"/>
    <mergeCell ref="N170:O171"/>
    <mergeCell ref="W170:X171"/>
    <mergeCell ref="Y166:AA166"/>
    <mergeCell ref="I165:O165"/>
    <mergeCell ref="P165:V165"/>
    <mergeCell ref="W165:AC165"/>
    <mergeCell ref="P167:Q168"/>
    <mergeCell ref="U167:V168"/>
    <mergeCell ref="W167:X168"/>
    <mergeCell ref="AB167:AC168"/>
    <mergeCell ref="I166:O168"/>
    <mergeCell ref="R166:T166"/>
    <mergeCell ref="W151:X152"/>
    <mergeCell ref="AB151:AC152"/>
    <mergeCell ref="Y150:AA150"/>
    <mergeCell ref="I154:J155"/>
    <mergeCell ref="N154:O155"/>
    <mergeCell ref="R150:T150"/>
    <mergeCell ref="P151:Q152"/>
    <mergeCell ref="U151:V152"/>
    <mergeCell ref="AB154:AC155"/>
    <mergeCell ref="P148:Q149"/>
    <mergeCell ref="U148:V149"/>
    <mergeCell ref="W148:X149"/>
    <mergeCell ref="AB148:AC149"/>
    <mergeCell ref="R147:T147"/>
    <mergeCell ref="Y147:AA147"/>
    <mergeCell ref="I146:O146"/>
    <mergeCell ref="P146:V146"/>
    <mergeCell ref="W146:AC146"/>
    <mergeCell ref="I138:J139"/>
    <mergeCell ref="N138:O139"/>
    <mergeCell ref="U141:V142"/>
    <mergeCell ref="AB138:AC139"/>
    <mergeCell ref="AB135:AC136"/>
    <mergeCell ref="K137:M137"/>
    <mergeCell ref="Y134:AA134"/>
    <mergeCell ref="P132:Q133"/>
    <mergeCell ref="U132:V133"/>
    <mergeCell ref="W132:X133"/>
    <mergeCell ref="AB132:AC133"/>
    <mergeCell ref="R134:T134"/>
    <mergeCell ref="P135:Q136"/>
    <mergeCell ref="U135:V136"/>
    <mergeCell ref="R131:T131"/>
    <mergeCell ref="Y131:AA131"/>
    <mergeCell ref="I130:O130"/>
    <mergeCell ref="P130:V130"/>
    <mergeCell ref="W130:AC130"/>
    <mergeCell ref="B125:C126"/>
    <mergeCell ref="G125:H126"/>
    <mergeCell ref="I125:J126"/>
    <mergeCell ref="N125:O126"/>
    <mergeCell ref="P125:Q126"/>
    <mergeCell ref="A124:A125"/>
    <mergeCell ref="D124:F124"/>
    <mergeCell ref="K124:M124"/>
    <mergeCell ref="R124:T124"/>
    <mergeCell ref="W124:AC126"/>
    <mergeCell ref="A121:A122"/>
    <mergeCell ref="D121:F121"/>
    <mergeCell ref="K121:M121"/>
    <mergeCell ref="P121:V123"/>
    <mergeCell ref="B122:C123"/>
    <mergeCell ref="N122:O123"/>
    <mergeCell ref="A118:A119"/>
    <mergeCell ref="D118:F118"/>
    <mergeCell ref="I118:O120"/>
    <mergeCell ref="G119:H120"/>
    <mergeCell ref="B119:C120"/>
    <mergeCell ref="G122:H123"/>
    <mergeCell ref="I122:J123"/>
    <mergeCell ref="W119:X120"/>
    <mergeCell ref="K115:M115"/>
    <mergeCell ref="R115:T115"/>
    <mergeCell ref="U116:V117"/>
    <mergeCell ref="Y118:AA118"/>
    <mergeCell ref="P119:Q120"/>
    <mergeCell ref="Y115:AA115"/>
    <mergeCell ref="W116:X117"/>
    <mergeCell ref="N110:O111"/>
    <mergeCell ref="A109:A110"/>
    <mergeCell ref="D109:F109"/>
    <mergeCell ref="U119:V120"/>
    <mergeCell ref="I116:J117"/>
    <mergeCell ref="N116:O117"/>
    <mergeCell ref="A115:A116"/>
    <mergeCell ref="B115:H117"/>
    <mergeCell ref="R118:T118"/>
    <mergeCell ref="P110:Q111"/>
    <mergeCell ref="U110:V111"/>
    <mergeCell ref="B110:C111"/>
    <mergeCell ref="G110:H111"/>
    <mergeCell ref="I110:J111"/>
    <mergeCell ref="A106:A107"/>
    <mergeCell ref="D106:F106"/>
    <mergeCell ref="K106:M106"/>
    <mergeCell ref="P106:V108"/>
    <mergeCell ref="K109:M109"/>
    <mergeCell ref="I107:J108"/>
    <mergeCell ref="N107:O108"/>
    <mergeCell ref="R109:T109"/>
    <mergeCell ref="A103:A104"/>
    <mergeCell ref="D103:F103"/>
    <mergeCell ref="I103:O105"/>
    <mergeCell ref="R103:T103"/>
    <mergeCell ref="B104:C105"/>
    <mergeCell ref="G104:H105"/>
    <mergeCell ref="W99:AC99"/>
    <mergeCell ref="P104:Q105"/>
    <mergeCell ref="I101:J102"/>
    <mergeCell ref="N101:O102"/>
    <mergeCell ref="P101:Q102"/>
    <mergeCell ref="U101:V102"/>
    <mergeCell ref="W104:X105"/>
    <mergeCell ref="Y100:AA100"/>
    <mergeCell ref="Y103:AA103"/>
    <mergeCell ref="AB104:AC105"/>
    <mergeCell ref="A100:A101"/>
    <mergeCell ref="B100:H102"/>
    <mergeCell ref="K100:M100"/>
    <mergeCell ref="R100:T100"/>
    <mergeCell ref="B99:H99"/>
    <mergeCell ref="I99:O99"/>
    <mergeCell ref="P99:V99"/>
    <mergeCell ref="B4:H4"/>
    <mergeCell ref="I4:O4"/>
    <mergeCell ref="P4:V4"/>
    <mergeCell ref="W4:AC4"/>
    <mergeCell ref="U6:V7"/>
    <mergeCell ref="W6:X7"/>
    <mergeCell ref="AB6:AC7"/>
    <mergeCell ref="Y5:AA5"/>
    <mergeCell ref="A5:A6"/>
    <mergeCell ref="B5:H7"/>
    <mergeCell ref="K5:M5"/>
    <mergeCell ref="R5:T5"/>
    <mergeCell ref="I6:J7"/>
    <mergeCell ref="N6:O7"/>
    <mergeCell ref="P6:Q7"/>
    <mergeCell ref="A8:A9"/>
    <mergeCell ref="D8:F8"/>
    <mergeCell ref="I8:O10"/>
    <mergeCell ref="R8:T8"/>
    <mergeCell ref="B9:C10"/>
    <mergeCell ref="G9:H10"/>
    <mergeCell ref="P9:Q10"/>
    <mergeCell ref="U9:V10"/>
    <mergeCell ref="W9:X10"/>
    <mergeCell ref="AB9:AC10"/>
    <mergeCell ref="Y8:AA8"/>
    <mergeCell ref="A11:A12"/>
    <mergeCell ref="D11:F11"/>
    <mergeCell ref="K11:M11"/>
    <mergeCell ref="P11:V13"/>
    <mergeCell ref="B12:C13"/>
    <mergeCell ref="G12:H13"/>
    <mergeCell ref="I12:J13"/>
    <mergeCell ref="N12:O13"/>
    <mergeCell ref="W12:X13"/>
    <mergeCell ref="AB12:AC13"/>
    <mergeCell ref="Y11:AA11"/>
    <mergeCell ref="A14:A15"/>
    <mergeCell ref="D14:F14"/>
    <mergeCell ref="K14:M14"/>
    <mergeCell ref="R14:T14"/>
    <mergeCell ref="B15:C16"/>
    <mergeCell ref="G15:H16"/>
    <mergeCell ref="I15:J16"/>
    <mergeCell ref="N15:O16"/>
    <mergeCell ref="P15:Q16"/>
    <mergeCell ref="U15:V16"/>
    <mergeCell ref="W14:AC16"/>
    <mergeCell ref="B19:H19"/>
    <mergeCell ref="I19:O19"/>
    <mergeCell ref="P19:V19"/>
    <mergeCell ref="W19:AC19"/>
    <mergeCell ref="A20:A21"/>
    <mergeCell ref="B20:H22"/>
    <mergeCell ref="K20:M20"/>
    <mergeCell ref="R20:T20"/>
    <mergeCell ref="I21:J22"/>
    <mergeCell ref="N21:O22"/>
    <mergeCell ref="AB21:AC22"/>
    <mergeCell ref="Y20:AA20"/>
    <mergeCell ref="A23:A24"/>
    <mergeCell ref="D23:F23"/>
    <mergeCell ref="I23:O25"/>
    <mergeCell ref="R23:T23"/>
    <mergeCell ref="B24:C25"/>
    <mergeCell ref="G24:H25"/>
    <mergeCell ref="U24:V25"/>
    <mergeCell ref="AB24:AC25"/>
    <mergeCell ref="Y23:AA23"/>
    <mergeCell ref="A26:A27"/>
    <mergeCell ref="D26:F26"/>
    <mergeCell ref="K26:M26"/>
    <mergeCell ref="P26:V28"/>
    <mergeCell ref="B27:C28"/>
    <mergeCell ref="G27:H28"/>
    <mergeCell ref="I27:J28"/>
    <mergeCell ref="N27:O28"/>
    <mergeCell ref="W27:X28"/>
    <mergeCell ref="A29:A30"/>
    <mergeCell ref="D29:F29"/>
    <mergeCell ref="K29:M29"/>
    <mergeCell ref="R29:T29"/>
    <mergeCell ref="B30:C31"/>
    <mergeCell ref="G30:H31"/>
    <mergeCell ref="I30:J31"/>
    <mergeCell ref="AB27:AC28"/>
    <mergeCell ref="Y26:AA26"/>
    <mergeCell ref="AB36:AC37"/>
    <mergeCell ref="Y38:AA38"/>
    <mergeCell ref="N30:O31"/>
    <mergeCell ref="P30:Q31"/>
    <mergeCell ref="U30:V31"/>
    <mergeCell ref="W29:AC31"/>
    <mergeCell ref="N36:O37"/>
    <mergeCell ref="I34:O34"/>
    <mergeCell ref="A56:A57"/>
    <mergeCell ref="K56:M56"/>
    <mergeCell ref="A41:A42"/>
    <mergeCell ref="D41:F41"/>
    <mergeCell ref="K41:M41"/>
    <mergeCell ref="I42:J43"/>
    <mergeCell ref="A50:A51"/>
    <mergeCell ref="A53:A54"/>
    <mergeCell ref="D49:H49"/>
    <mergeCell ref="D50:H51"/>
    <mergeCell ref="W34:AC34"/>
    <mergeCell ref="AB39:AC40"/>
    <mergeCell ref="W36:X37"/>
    <mergeCell ref="W39:X40"/>
    <mergeCell ref="R50:T50"/>
    <mergeCell ref="P45:Q46"/>
    <mergeCell ref="U51:V52"/>
    <mergeCell ref="Y53:AA53"/>
    <mergeCell ref="W51:X52"/>
    <mergeCell ref="P21:Q22"/>
    <mergeCell ref="U21:V22"/>
    <mergeCell ref="Y50:AA50"/>
    <mergeCell ref="R35:T35"/>
    <mergeCell ref="Y35:AA35"/>
    <mergeCell ref="P24:Q25"/>
    <mergeCell ref="P34:V34"/>
    <mergeCell ref="W24:X25"/>
    <mergeCell ref="W21:X22"/>
    <mergeCell ref="P36:Q37"/>
    <mergeCell ref="U36:V37"/>
    <mergeCell ref="W44:AC46"/>
    <mergeCell ref="R44:T44"/>
    <mergeCell ref="AB42:AC43"/>
    <mergeCell ref="P41:V43"/>
    <mergeCell ref="Y41:AA41"/>
    <mergeCell ref="W42:X43"/>
    <mergeCell ref="B114:H114"/>
    <mergeCell ref="I114:O114"/>
    <mergeCell ref="P114:V114"/>
    <mergeCell ref="W114:AC114"/>
    <mergeCell ref="U104:V105"/>
    <mergeCell ref="W109:AC111"/>
    <mergeCell ref="B107:C108"/>
    <mergeCell ref="G107:H108"/>
    <mergeCell ref="W107:X108"/>
    <mergeCell ref="AB107:AC108"/>
    <mergeCell ref="Y121:AA121"/>
    <mergeCell ref="W122:X123"/>
    <mergeCell ref="W49:AC49"/>
    <mergeCell ref="AB116:AC117"/>
    <mergeCell ref="P116:Q117"/>
    <mergeCell ref="P68:V68"/>
    <mergeCell ref="W80:AC80"/>
    <mergeCell ref="Y84:AA84"/>
    <mergeCell ref="Y106:AA106"/>
    <mergeCell ref="P51:Q52"/>
    <mergeCell ref="I80:O80"/>
    <mergeCell ref="AB51:AC52"/>
    <mergeCell ref="B34:H34"/>
    <mergeCell ref="R38:T38"/>
    <mergeCell ref="P39:Q40"/>
    <mergeCell ref="U39:V40"/>
    <mergeCell ref="U45:V46"/>
    <mergeCell ref="I49:O49"/>
    <mergeCell ref="P49:V49"/>
    <mergeCell ref="G39:H40"/>
    <mergeCell ref="A59:A60"/>
    <mergeCell ref="A44:A45"/>
    <mergeCell ref="D44:F44"/>
    <mergeCell ref="N42:O43"/>
    <mergeCell ref="A35:A36"/>
    <mergeCell ref="B35:H37"/>
    <mergeCell ref="K35:M35"/>
    <mergeCell ref="I36:J37"/>
    <mergeCell ref="B42:C43"/>
    <mergeCell ref="G42:H43"/>
    <mergeCell ref="A38:A39"/>
    <mergeCell ref="D38:F38"/>
    <mergeCell ref="I38:O40"/>
    <mergeCell ref="B39:C40"/>
    <mergeCell ref="I45:J46"/>
    <mergeCell ref="N45:O46"/>
    <mergeCell ref="N57:O58"/>
    <mergeCell ref="K44:M44"/>
    <mergeCell ref="B45:C46"/>
    <mergeCell ref="G45:H46"/>
    <mergeCell ref="I57:J58"/>
    <mergeCell ref="I68:O68"/>
    <mergeCell ref="I50:O52"/>
    <mergeCell ref="D52:H52"/>
    <mergeCell ref="D53:H54"/>
    <mergeCell ref="K53:M53"/>
    <mergeCell ref="I88:J89"/>
    <mergeCell ref="N88:O89"/>
    <mergeCell ref="R69:T69"/>
    <mergeCell ref="A78:A79"/>
    <mergeCell ref="R81:T81"/>
    <mergeCell ref="A75:A76"/>
    <mergeCell ref="K75:M75"/>
    <mergeCell ref="D80:H80"/>
    <mergeCell ref="P80:V80"/>
    <mergeCell ref="I76:J77"/>
    <mergeCell ref="N76:O77"/>
    <mergeCell ref="D75:H76"/>
    <mergeCell ref="W75:AC77"/>
    <mergeCell ref="P76:Q77"/>
    <mergeCell ref="AB70:AC71"/>
    <mergeCell ref="Y72:AA72"/>
    <mergeCell ref="U76:V77"/>
    <mergeCell ref="D77:H77"/>
    <mergeCell ref="P72:V74"/>
    <mergeCell ref="R75:T75"/>
    <mergeCell ref="A69:A70"/>
    <mergeCell ref="A72:A73"/>
    <mergeCell ref="W70:X71"/>
    <mergeCell ref="U70:V71"/>
    <mergeCell ref="W73:X74"/>
    <mergeCell ref="W68:AC68"/>
    <mergeCell ref="Y69:AA69"/>
    <mergeCell ref="AB73:AC74"/>
    <mergeCell ref="P70:Q71"/>
    <mergeCell ref="D72:H73"/>
    <mergeCell ref="U82:V83"/>
    <mergeCell ref="W85:X86"/>
    <mergeCell ref="Y81:AA81"/>
    <mergeCell ref="AB85:AC86"/>
    <mergeCell ref="K87:M87"/>
    <mergeCell ref="P84:V86"/>
    <mergeCell ref="P82:Q83"/>
    <mergeCell ref="W82:X83"/>
    <mergeCell ref="AB82:AC83"/>
    <mergeCell ref="R87:T87"/>
    <mergeCell ref="D87:H88"/>
    <mergeCell ref="AD11:AD13"/>
    <mergeCell ref="AE11:AE13"/>
    <mergeCell ref="AF11:AF13"/>
    <mergeCell ref="AG11:AG13"/>
    <mergeCell ref="AH11:AH13"/>
    <mergeCell ref="AD14:AD16"/>
    <mergeCell ref="AE14:AE16"/>
    <mergeCell ref="AF14:AF16"/>
    <mergeCell ref="AG14:AG16"/>
    <mergeCell ref="AD5:AD7"/>
    <mergeCell ref="AE5:AE7"/>
    <mergeCell ref="AF5:AF7"/>
    <mergeCell ref="AG5:AG7"/>
    <mergeCell ref="AH5:AH7"/>
    <mergeCell ref="AD20:AD22"/>
    <mergeCell ref="AE20:AE22"/>
    <mergeCell ref="AF20:AF22"/>
    <mergeCell ref="AG20:AG22"/>
    <mergeCell ref="AH20:AH22"/>
    <mergeCell ref="AD8:AD10"/>
    <mergeCell ref="AE8:AE10"/>
    <mergeCell ref="AF8:AF10"/>
    <mergeCell ref="AG8:AG10"/>
    <mergeCell ref="AH8:AH10"/>
    <mergeCell ref="AD26:AD28"/>
    <mergeCell ref="AE26:AE28"/>
    <mergeCell ref="AF26:AF28"/>
    <mergeCell ref="AG26:AG28"/>
    <mergeCell ref="AH26:AH28"/>
    <mergeCell ref="AH14:AH16"/>
    <mergeCell ref="AD35:AD37"/>
    <mergeCell ref="AE35:AE37"/>
    <mergeCell ref="AF35:AF37"/>
    <mergeCell ref="AG35:AG37"/>
    <mergeCell ref="AH35:AH37"/>
    <mergeCell ref="AD23:AD25"/>
    <mergeCell ref="AE23:AE25"/>
    <mergeCell ref="AF23:AF25"/>
    <mergeCell ref="AG23:AG25"/>
    <mergeCell ref="AH23:AH25"/>
    <mergeCell ref="AD41:AD43"/>
    <mergeCell ref="AE41:AE43"/>
    <mergeCell ref="AF41:AF43"/>
    <mergeCell ref="AG41:AG43"/>
    <mergeCell ref="AH41:AH43"/>
    <mergeCell ref="AD29:AD31"/>
    <mergeCell ref="AE29:AE31"/>
    <mergeCell ref="AF29:AF31"/>
    <mergeCell ref="AG29:AG31"/>
    <mergeCell ref="AH29:AH31"/>
    <mergeCell ref="AD50:AD52"/>
    <mergeCell ref="AE50:AE52"/>
    <mergeCell ref="AF50:AF52"/>
    <mergeCell ref="AG50:AG52"/>
    <mergeCell ref="AH50:AH52"/>
    <mergeCell ref="AD38:AD40"/>
    <mergeCell ref="AE38:AE40"/>
    <mergeCell ref="AF38:AF40"/>
    <mergeCell ref="AG38:AG40"/>
    <mergeCell ref="AH38:AH40"/>
    <mergeCell ref="AD56:AD58"/>
    <mergeCell ref="AE56:AE58"/>
    <mergeCell ref="AF56:AF58"/>
    <mergeCell ref="AG56:AG58"/>
    <mergeCell ref="AH56:AH58"/>
    <mergeCell ref="AD44:AD46"/>
    <mergeCell ref="AE44:AE46"/>
    <mergeCell ref="AF44:AF46"/>
    <mergeCell ref="AG44:AG46"/>
    <mergeCell ref="AH44:AH46"/>
    <mergeCell ref="AD69:AD71"/>
    <mergeCell ref="AE69:AE71"/>
    <mergeCell ref="AF69:AF71"/>
    <mergeCell ref="AG69:AG71"/>
    <mergeCell ref="AH69:AH71"/>
    <mergeCell ref="AD53:AD55"/>
    <mergeCell ref="AE53:AE55"/>
    <mergeCell ref="AF53:AF55"/>
    <mergeCell ref="AG53:AG55"/>
    <mergeCell ref="AH53:AH55"/>
    <mergeCell ref="AD75:AD77"/>
    <mergeCell ref="AE75:AE77"/>
    <mergeCell ref="AF75:AF77"/>
    <mergeCell ref="AG75:AG77"/>
    <mergeCell ref="AH75:AH77"/>
    <mergeCell ref="AD72:AD74"/>
    <mergeCell ref="AE72:AE74"/>
    <mergeCell ref="AF72:AF74"/>
    <mergeCell ref="AG72:AG74"/>
    <mergeCell ref="AH72:AH74"/>
    <mergeCell ref="AD81:AD83"/>
    <mergeCell ref="AE81:AE83"/>
    <mergeCell ref="AF81:AF83"/>
    <mergeCell ref="AG81:AG83"/>
    <mergeCell ref="AH81:AH83"/>
    <mergeCell ref="AD84:AD86"/>
    <mergeCell ref="AE84:AE86"/>
    <mergeCell ref="AF84:AF86"/>
    <mergeCell ref="AG84:AG86"/>
    <mergeCell ref="AH84:AH86"/>
    <mergeCell ref="AD87:AD89"/>
    <mergeCell ref="AE87:AE89"/>
    <mergeCell ref="AF87:AF89"/>
    <mergeCell ref="AG87:AG89"/>
    <mergeCell ref="AH87:AH89"/>
    <mergeCell ref="W2:AH2"/>
    <mergeCell ref="W3:AH3"/>
    <mergeCell ref="W97:AH97"/>
    <mergeCell ref="W98:AH98"/>
    <mergeCell ref="AD100:AD102"/>
    <mergeCell ref="AE100:AE102"/>
    <mergeCell ref="AF100:AF102"/>
    <mergeCell ref="AG100:AG102"/>
    <mergeCell ref="AH100:AH102"/>
    <mergeCell ref="W101:X102"/>
    <mergeCell ref="AD103:AD105"/>
    <mergeCell ref="AE103:AE105"/>
    <mergeCell ref="AF103:AF105"/>
    <mergeCell ref="AG103:AG105"/>
    <mergeCell ref="AH103:AH105"/>
    <mergeCell ref="AD106:AD108"/>
    <mergeCell ref="AE106:AE108"/>
    <mergeCell ref="AF106:AF108"/>
    <mergeCell ref="AG106:AG108"/>
    <mergeCell ref="AH106:AH108"/>
    <mergeCell ref="AD109:AD111"/>
    <mergeCell ref="AE109:AE111"/>
    <mergeCell ref="AF109:AF111"/>
    <mergeCell ref="AG109:AG111"/>
    <mergeCell ref="AH109:AH111"/>
    <mergeCell ref="AD115:AD117"/>
    <mergeCell ref="AE115:AE117"/>
    <mergeCell ref="AF115:AF117"/>
    <mergeCell ref="AG115:AG117"/>
    <mergeCell ref="AH115:AH117"/>
    <mergeCell ref="AD118:AD120"/>
    <mergeCell ref="AE118:AE120"/>
    <mergeCell ref="AF118:AF120"/>
    <mergeCell ref="AG118:AG120"/>
    <mergeCell ref="AH118:AH120"/>
    <mergeCell ref="AD121:AD123"/>
    <mergeCell ref="AE121:AE123"/>
    <mergeCell ref="AF121:AF123"/>
    <mergeCell ref="AG121:AG123"/>
    <mergeCell ref="AH121:AH123"/>
    <mergeCell ref="AD124:AD126"/>
    <mergeCell ref="AE124:AE126"/>
    <mergeCell ref="AF124:AF126"/>
    <mergeCell ref="AG124:AG126"/>
    <mergeCell ref="AH124:AH126"/>
    <mergeCell ref="AD131:AD133"/>
    <mergeCell ref="AE131:AE133"/>
    <mergeCell ref="AF131:AF133"/>
    <mergeCell ref="AG131:AG133"/>
    <mergeCell ref="AH131:AH133"/>
    <mergeCell ref="AD134:AD136"/>
    <mergeCell ref="AE134:AE136"/>
    <mergeCell ref="AF134:AF136"/>
    <mergeCell ref="AG134:AG136"/>
    <mergeCell ref="AH134:AH136"/>
    <mergeCell ref="AD137:AD139"/>
    <mergeCell ref="AE137:AE139"/>
    <mergeCell ref="AF137:AF139"/>
    <mergeCell ref="AG137:AG139"/>
    <mergeCell ref="AH137:AH139"/>
    <mergeCell ref="AD147:AD149"/>
    <mergeCell ref="AE147:AE149"/>
    <mergeCell ref="AF147:AF149"/>
    <mergeCell ref="AG147:AG149"/>
    <mergeCell ref="AH147:AH149"/>
    <mergeCell ref="AD150:AD152"/>
    <mergeCell ref="AE150:AE152"/>
    <mergeCell ref="AF150:AF152"/>
    <mergeCell ref="AG150:AG152"/>
    <mergeCell ref="AH150:AH152"/>
    <mergeCell ref="AD153:AD155"/>
    <mergeCell ref="AE153:AE155"/>
    <mergeCell ref="AF153:AF155"/>
    <mergeCell ref="AG153:AG155"/>
    <mergeCell ref="AH153:AH155"/>
    <mergeCell ref="AD166:AD168"/>
    <mergeCell ref="AE166:AE168"/>
    <mergeCell ref="AF166:AF168"/>
    <mergeCell ref="AG166:AG168"/>
    <mergeCell ref="AH166:AH168"/>
    <mergeCell ref="AD169:AD171"/>
    <mergeCell ref="AE169:AE171"/>
    <mergeCell ref="AF169:AF171"/>
    <mergeCell ref="AG169:AG171"/>
    <mergeCell ref="AH169:AH171"/>
    <mergeCell ref="AD172:AD174"/>
    <mergeCell ref="AE172:AE174"/>
    <mergeCell ref="AF172:AF174"/>
    <mergeCell ref="AG172:AG174"/>
    <mergeCell ref="AH172:AH174"/>
    <mergeCell ref="AB101:AC102"/>
    <mergeCell ref="D172:H173"/>
    <mergeCell ref="D174:H174"/>
    <mergeCell ref="B146:H146"/>
    <mergeCell ref="D165:H165"/>
    <mergeCell ref="D166:H167"/>
    <mergeCell ref="D168:H168"/>
    <mergeCell ref="D169:H170"/>
    <mergeCell ref="D171:H171"/>
    <mergeCell ref="AB119:AC1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AU61"/>
  <sheetViews>
    <sheetView view="pageBreakPreview" zoomScale="70" zoomScaleSheetLayoutView="70" zoomScalePageLayoutView="0" workbookViewId="0" topLeftCell="A1">
      <selection activeCell="AC3" sqref="AC3"/>
    </sheetView>
  </sheetViews>
  <sheetFormatPr defaultColWidth="9.00390625" defaultRowHeight="13.5"/>
  <cols>
    <col min="1" max="57" width="2.50390625" style="0" customWidth="1"/>
  </cols>
  <sheetData>
    <row r="2" ht="12.75">
      <c r="A2" t="s">
        <v>28</v>
      </c>
    </row>
    <row r="5" spans="20:21" ht="12.75">
      <c r="T5" s="428">
        <v>13</v>
      </c>
      <c r="U5" s="428"/>
    </row>
    <row r="6" spans="20:21" ht="12.75">
      <c r="T6" s="428"/>
      <c r="U6" s="428"/>
    </row>
    <row r="8" spans="10:38" ht="12.75">
      <c r="J8" s="428">
        <v>11</v>
      </c>
      <c r="K8" s="428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K8" s="428">
        <v>12</v>
      </c>
      <c r="AL8" s="428"/>
    </row>
    <row r="9" spans="10:38" ht="12.75">
      <c r="J9" s="428"/>
      <c r="K9" s="428"/>
      <c r="M9" s="76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77"/>
      <c r="AK9" s="428"/>
      <c r="AL9" s="428"/>
    </row>
    <row r="10" spans="13:35" ht="12.75">
      <c r="M10" s="76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7"/>
    </row>
    <row r="11" spans="4:44" ht="12.75">
      <c r="D11" s="428">
        <v>7</v>
      </c>
      <c r="E11" s="428"/>
      <c r="G11" s="196"/>
      <c r="H11" s="74"/>
      <c r="I11" s="74"/>
      <c r="J11" s="74"/>
      <c r="K11" s="74"/>
      <c r="L11" s="74"/>
      <c r="M11" s="74"/>
      <c r="N11" s="74"/>
      <c r="O11" s="74"/>
      <c r="P11" s="74"/>
      <c r="Q11" s="202"/>
      <c r="S11" s="428">
        <v>8</v>
      </c>
      <c r="T11" s="428"/>
      <c r="AB11" s="428">
        <v>9</v>
      </c>
      <c r="AC11" s="428"/>
      <c r="AE11" s="196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197"/>
      <c r="AQ11" s="428">
        <v>10</v>
      </c>
      <c r="AR11" s="428"/>
    </row>
    <row r="12" spans="4:44" ht="12.75">
      <c r="D12" s="428"/>
      <c r="E12" s="428"/>
      <c r="G12" s="197"/>
      <c r="H12" s="62"/>
      <c r="I12" s="62"/>
      <c r="J12" s="62"/>
      <c r="K12" s="62"/>
      <c r="L12" s="62"/>
      <c r="M12" s="62"/>
      <c r="N12" s="62"/>
      <c r="O12" s="62"/>
      <c r="P12" s="62"/>
      <c r="Q12" s="194"/>
      <c r="S12" s="428"/>
      <c r="T12" s="428"/>
      <c r="AB12" s="428"/>
      <c r="AC12" s="428"/>
      <c r="AE12" s="197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97"/>
      <c r="AQ12" s="428"/>
      <c r="AR12" s="428"/>
    </row>
    <row r="13" spans="4:44" ht="13.5" thickBot="1">
      <c r="D13">
        <v>0</v>
      </c>
      <c r="G13" s="198"/>
      <c r="H13" s="204">
        <v>2</v>
      </c>
      <c r="I13" s="62"/>
      <c r="J13" s="62"/>
      <c r="K13" s="62"/>
      <c r="L13" s="62"/>
      <c r="M13" s="62"/>
      <c r="N13" s="62"/>
      <c r="O13" s="62"/>
      <c r="P13" s="204">
        <v>4</v>
      </c>
      <c r="Q13" s="203"/>
      <c r="T13">
        <v>2</v>
      </c>
      <c r="AB13">
        <v>0</v>
      </c>
      <c r="AE13" s="201"/>
      <c r="AF13" s="155">
        <v>0</v>
      </c>
      <c r="AG13" s="62"/>
      <c r="AH13" s="62"/>
      <c r="AI13" s="62"/>
      <c r="AJ13" s="62"/>
      <c r="AK13" s="62"/>
      <c r="AL13" s="62"/>
      <c r="AM13" s="62"/>
      <c r="AN13" s="62">
        <v>0</v>
      </c>
      <c r="AO13" s="62"/>
      <c r="AP13" s="198"/>
      <c r="AR13">
        <v>0</v>
      </c>
    </row>
    <row r="14" spans="1:47" ht="13.5" thickTop="1">
      <c r="A14" s="431"/>
      <c r="B14" s="431"/>
      <c r="D14" s="73"/>
      <c r="E14" s="74"/>
      <c r="F14" s="74"/>
      <c r="G14" s="62"/>
      <c r="H14" s="194"/>
      <c r="J14" s="428">
        <v>1</v>
      </c>
      <c r="K14" s="428"/>
      <c r="M14" s="428">
        <v>2</v>
      </c>
      <c r="N14" s="428"/>
      <c r="P14" s="197"/>
      <c r="Q14" s="62"/>
      <c r="R14" s="74"/>
      <c r="S14" s="74"/>
      <c r="T14" s="75"/>
      <c r="V14" s="431"/>
      <c r="W14" s="431"/>
      <c r="Y14" s="431"/>
      <c r="Z14" s="431"/>
      <c r="AB14" s="199"/>
      <c r="AC14" s="200" t="s">
        <v>395</v>
      </c>
      <c r="AD14" s="200"/>
      <c r="AE14" s="74"/>
      <c r="AF14" s="74"/>
      <c r="AG14" s="197"/>
      <c r="AH14" s="428">
        <v>3</v>
      </c>
      <c r="AI14" s="428"/>
      <c r="AK14" s="428">
        <v>4</v>
      </c>
      <c r="AL14" s="428"/>
      <c r="AM14" s="194"/>
      <c r="AN14" s="74"/>
      <c r="AO14" s="74" t="s">
        <v>396</v>
      </c>
      <c r="AP14" s="200"/>
      <c r="AQ14" s="200"/>
      <c r="AR14" s="193"/>
      <c r="AT14" s="431"/>
      <c r="AU14" s="431"/>
    </row>
    <row r="15" spans="1:47" ht="12.75">
      <c r="A15" s="431"/>
      <c r="B15" s="431"/>
      <c r="D15" s="76"/>
      <c r="E15" s="62"/>
      <c r="F15" s="62"/>
      <c r="G15" s="62"/>
      <c r="H15" s="194"/>
      <c r="J15" s="428"/>
      <c r="K15" s="428"/>
      <c r="M15" s="428"/>
      <c r="N15" s="428"/>
      <c r="P15" s="197"/>
      <c r="Q15" s="62"/>
      <c r="R15" s="62"/>
      <c r="S15" s="62"/>
      <c r="T15" s="77"/>
      <c r="V15" s="431"/>
      <c r="W15" s="431"/>
      <c r="Y15" s="431"/>
      <c r="Z15" s="431"/>
      <c r="AB15" s="197"/>
      <c r="AC15" s="62"/>
      <c r="AD15" s="62"/>
      <c r="AE15" s="62"/>
      <c r="AF15" s="62"/>
      <c r="AG15" s="197"/>
      <c r="AH15" s="428"/>
      <c r="AI15" s="428"/>
      <c r="AK15" s="428"/>
      <c r="AL15" s="428"/>
      <c r="AM15" s="194"/>
      <c r="AN15" s="62"/>
      <c r="AO15" s="62"/>
      <c r="AP15" s="62"/>
      <c r="AQ15" s="62"/>
      <c r="AR15" s="194"/>
      <c r="AT15" s="431"/>
      <c r="AU15" s="431"/>
    </row>
    <row r="16" spans="4:44" ht="13.5" thickBot="1">
      <c r="D16" s="76"/>
      <c r="E16" s="62"/>
      <c r="F16" s="62"/>
      <c r="G16" s="62">
        <v>3</v>
      </c>
      <c r="H16" s="203"/>
      <c r="J16">
        <v>0</v>
      </c>
      <c r="N16">
        <v>1</v>
      </c>
      <c r="P16" s="198"/>
      <c r="Q16" s="62">
        <v>2</v>
      </c>
      <c r="R16" s="62"/>
      <c r="S16" s="62"/>
      <c r="T16" s="77"/>
      <c r="AB16" s="197"/>
      <c r="AC16" s="62"/>
      <c r="AD16" s="62"/>
      <c r="AE16" s="62">
        <v>0</v>
      </c>
      <c r="AF16" s="62"/>
      <c r="AG16" s="198"/>
      <c r="AH16">
        <v>3</v>
      </c>
      <c r="AL16">
        <v>4</v>
      </c>
      <c r="AM16" s="203"/>
      <c r="AN16" s="62"/>
      <c r="AO16" s="62">
        <v>2</v>
      </c>
      <c r="AP16" s="62"/>
      <c r="AQ16" s="62"/>
      <c r="AR16" s="194"/>
    </row>
    <row r="17" spans="1:47" ht="13.5" thickTop="1">
      <c r="A17" s="62"/>
      <c r="B17" s="62"/>
      <c r="C17" s="62"/>
      <c r="D17" s="76"/>
      <c r="E17" s="62"/>
      <c r="H17" s="199"/>
      <c r="I17" s="74"/>
      <c r="J17" s="75"/>
      <c r="N17" s="73"/>
      <c r="O17" s="74"/>
      <c r="P17" s="193"/>
      <c r="S17" s="62"/>
      <c r="T17" s="62"/>
      <c r="U17" s="76"/>
      <c r="V17" s="62"/>
      <c r="W17" s="62"/>
      <c r="Y17" s="62"/>
      <c r="Z17" s="62"/>
      <c r="AA17" s="62"/>
      <c r="AB17" s="197"/>
      <c r="AC17" s="62"/>
      <c r="AD17" s="62"/>
      <c r="AF17" s="73"/>
      <c r="AG17" s="200"/>
      <c r="AH17" s="193"/>
      <c r="AL17" s="199"/>
      <c r="AM17" s="200"/>
      <c r="AN17" s="75"/>
      <c r="AP17" s="62"/>
      <c r="AQ17" s="62"/>
      <c r="AR17" s="194"/>
      <c r="AS17" s="62"/>
      <c r="AT17" s="62"/>
      <c r="AU17" s="62"/>
    </row>
    <row r="18" spans="1:47" ht="12.75">
      <c r="A18" s="62"/>
      <c r="B18" s="62"/>
      <c r="C18" s="62"/>
      <c r="D18" s="76"/>
      <c r="E18" s="62"/>
      <c r="H18" s="197"/>
      <c r="I18" s="62"/>
      <c r="J18" s="77"/>
      <c r="N18" s="76"/>
      <c r="O18" s="62"/>
      <c r="P18" s="194"/>
      <c r="S18" s="62"/>
      <c r="T18" s="62"/>
      <c r="U18" s="76"/>
      <c r="V18" s="62"/>
      <c r="W18" s="62"/>
      <c r="Y18" s="62"/>
      <c r="Z18" s="62"/>
      <c r="AA18" s="62"/>
      <c r="AB18" s="197"/>
      <c r="AC18" s="62"/>
      <c r="AD18" s="62"/>
      <c r="AF18" s="76"/>
      <c r="AG18" s="62"/>
      <c r="AH18" s="194"/>
      <c r="AL18" s="197"/>
      <c r="AM18" s="62"/>
      <c r="AN18" s="77"/>
      <c r="AP18" s="62"/>
      <c r="AQ18" s="62"/>
      <c r="AR18" s="194"/>
      <c r="AS18" s="62"/>
      <c r="AT18" s="62"/>
      <c r="AU18" s="62"/>
    </row>
    <row r="19" spans="1:47" ht="12.75">
      <c r="A19" s="62"/>
      <c r="B19" s="62"/>
      <c r="C19" s="62"/>
      <c r="D19" s="76"/>
      <c r="E19" s="62"/>
      <c r="H19" s="201"/>
      <c r="I19" s="62"/>
      <c r="J19" s="77"/>
      <c r="N19" s="76"/>
      <c r="O19" s="62"/>
      <c r="P19" s="195"/>
      <c r="S19" s="62"/>
      <c r="T19" s="62"/>
      <c r="U19" s="76"/>
      <c r="V19" s="62"/>
      <c r="W19" s="62"/>
      <c r="Y19" s="62"/>
      <c r="Z19" s="62"/>
      <c r="AA19" s="62"/>
      <c r="AB19" s="197"/>
      <c r="AC19" s="62"/>
      <c r="AD19" s="62"/>
      <c r="AF19" s="76"/>
      <c r="AG19" s="62"/>
      <c r="AH19" s="194"/>
      <c r="AL19" s="197"/>
      <c r="AM19" s="62"/>
      <c r="AN19" s="77"/>
      <c r="AP19" s="62"/>
      <c r="AQ19" s="62"/>
      <c r="AR19" s="194"/>
      <c r="AS19" s="62"/>
      <c r="AT19" s="62"/>
      <c r="AU19" s="62"/>
    </row>
    <row r="20" spans="1:47" ht="20.25" customHeight="1">
      <c r="A20" s="102"/>
      <c r="B20" s="102"/>
      <c r="C20" s="412" t="s">
        <v>268</v>
      </c>
      <c r="D20" s="413"/>
      <c r="E20" s="102"/>
      <c r="G20" s="412" t="s">
        <v>126</v>
      </c>
      <c r="H20" s="429"/>
      <c r="J20" s="412" t="s">
        <v>127</v>
      </c>
      <c r="K20" s="413"/>
      <c r="M20" s="412" t="s">
        <v>128</v>
      </c>
      <c r="N20" s="413"/>
      <c r="P20" s="412" t="s">
        <v>270</v>
      </c>
      <c r="Q20" s="413"/>
      <c r="S20" s="102"/>
      <c r="T20" s="412" t="s">
        <v>130</v>
      </c>
      <c r="U20" s="413"/>
      <c r="V20" s="102"/>
      <c r="W20" s="102"/>
      <c r="Y20" s="102"/>
      <c r="Z20" s="102"/>
      <c r="AA20" s="412" t="s">
        <v>131</v>
      </c>
      <c r="AB20" s="413"/>
      <c r="AC20" s="102"/>
      <c r="AE20" s="412" t="s">
        <v>132</v>
      </c>
      <c r="AF20" s="413"/>
      <c r="AH20" s="412" t="s">
        <v>269</v>
      </c>
      <c r="AI20" s="413"/>
      <c r="AK20" s="412" t="s">
        <v>134</v>
      </c>
      <c r="AL20" s="413"/>
      <c r="AN20" s="412" t="s">
        <v>129</v>
      </c>
      <c r="AO20" s="413"/>
      <c r="AQ20" s="102"/>
      <c r="AR20" s="412" t="s">
        <v>135</v>
      </c>
      <c r="AS20" s="413"/>
      <c r="AT20" s="102"/>
      <c r="AU20" s="102"/>
    </row>
    <row r="21" spans="1:47" ht="16.5" customHeight="1">
      <c r="A21" s="103"/>
      <c r="B21" s="103"/>
      <c r="C21" s="420" t="s">
        <v>84</v>
      </c>
      <c r="D21" s="421"/>
      <c r="E21" s="103"/>
      <c r="G21" s="420" t="s">
        <v>110</v>
      </c>
      <c r="H21" s="421"/>
      <c r="J21" s="420" t="s">
        <v>94</v>
      </c>
      <c r="K21" s="421"/>
      <c r="M21" s="420" t="s">
        <v>360</v>
      </c>
      <c r="N21" s="421"/>
      <c r="P21" s="420" t="s">
        <v>361</v>
      </c>
      <c r="Q21" s="421"/>
      <c r="S21" s="103"/>
      <c r="T21" s="420" t="s">
        <v>382</v>
      </c>
      <c r="U21" s="421"/>
      <c r="V21" s="103"/>
      <c r="W21" s="103"/>
      <c r="Y21" s="103"/>
      <c r="Z21" s="103"/>
      <c r="AA21" s="420" t="s">
        <v>96</v>
      </c>
      <c r="AB21" s="421"/>
      <c r="AC21" s="103"/>
      <c r="AE21" s="420" t="s">
        <v>82</v>
      </c>
      <c r="AF21" s="421"/>
      <c r="AH21" s="420" t="s">
        <v>107</v>
      </c>
      <c r="AI21" s="421"/>
      <c r="AK21" s="420" t="s">
        <v>91</v>
      </c>
      <c r="AL21" s="421"/>
      <c r="AN21" s="420" t="s">
        <v>381</v>
      </c>
      <c r="AO21" s="421"/>
      <c r="AQ21" s="103"/>
      <c r="AR21" s="422" t="s">
        <v>101</v>
      </c>
      <c r="AS21" s="423"/>
      <c r="AT21" s="103"/>
      <c r="AU21" s="103"/>
    </row>
    <row r="22" spans="1:47" ht="16.5" customHeight="1">
      <c r="A22" s="103"/>
      <c r="B22" s="103"/>
      <c r="C22" s="420"/>
      <c r="D22" s="421"/>
      <c r="E22" s="103"/>
      <c r="G22" s="420"/>
      <c r="H22" s="421"/>
      <c r="J22" s="420"/>
      <c r="K22" s="421"/>
      <c r="M22" s="420"/>
      <c r="N22" s="421"/>
      <c r="P22" s="420"/>
      <c r="Q22" s="421"/>
      <c r="S22" s="103"/>
      <c r="T22" s="420"/>
      <c r="U22" s="421"/>
      <c r="V22" s="103"/>
      <c r="W22" s="103"/>
      <c r="Y22" s="103"/>
      <c r="Z22" s="103"/>
      <c r="AA22" s="420"/>
      <c r="AB22" s="421"/>
      <c r="AC22" s="103"/>
      <c r="AE22" s="420"/>
      <c r="AF22" s="421"/>
      <c r="AH22" s="420"/>
      <c r="AI22" s="421"/>
      <c r="AK22" s="420"/>
      <c r="AL22" s="421"/>
      <c r="AN22" s="420"/>
      <c r="AO22" s="421"/>
      <c r="AQ22" s="103"/>
      <c r="AR22" s="424"/>
      <c r="AS22" s="425"/>
      <c r="AT22" s="103"/>
      <c r="AU22" s="103"/>
    </row>
    <row r="23" spans="1:47" ht="16.5" customHeight="1">
      <c r="A23" s="103"/>
      <c r="B23" s="103"/>
      <c r="C23" s="420"/>
      <c r="D23" s="421"/>
      <c r="E23" s="103"/>
      <c r="G23" s="420"/>
      <c r="H23" s="421"/>
      <c r="J23" s="420"/>
      <c r="K23" s="421"/>
      <c r="M23" s="420"/>
      <c r="N23" s="421"/>
      <c r="P23" s="420"/>
      <c r="Q23" s="421"/>
      <c r="S23" s="103"/>
      <c r="T23" s="420"/>
      <c r="U23" s="421"/>
      <c r="V23" s="103"/>
      <c r="W23" s="103"/>
      <c r="Y23" s="103"/>
      <c r="Z23" s="103"/>
      <c r="AA23" s="420"/>
      <c r="AB23" s="421"/>
      <c r="AC23" s="103"/>
      <c r="AE23" s="420"/>
      <c r="AF23" s="421"/>
      <c r="AH23" s="420"/>
      <c r="AI23" s="421"/>
      <c r="AK23" s="420"/>
      <c r="AL23" s="421"/>
      <c r="AN23" s="420"/>
      <c r="AO23" s="421"/>
      <c r="AQ23" s="103"/>
      <c r="AR23" s="424"/>
      <c r="AS23" s="425"/>
      <c r="AT23" s="103"/>
      <c r="AU23" s="103"/>
    </row>
    <row r="24" spans="1:47" ht="16.5" customHeight="1">
      <c r="A24" s="103"/>
      <c r="B24" s="103"/>
      <c r="C24" s="420"/>
      <c r="D24" s="421"/>
      <c r="E24" s="103"/>
      <c r="G24" s="420"/>
      <c r="H24" s="421"/>
      <c r="J24" s="420"/>
      <c r="K24" s="421"/>
      <c r="M24" s="420"/>
      <c r="N24" s="421"/>
      <c r="P24" s="420"/>
      <c r="Q24" s="421"/>
      <c r="S24" s="103"/>
      <c r="T24" s="420"/>
      <c r="U24" s="421"/>
      <c r="V24" s="103"/>
      <c r="W24" s="103"/>
      <c r="Y24" s="103"/>
      <c r="Z24" s="103"/>
      <c r="AA24" s="420"/>
      <c r="AB24" s="421"/>
      <c r="AC24" s="103"/>
      <c r="AE24" s="420"/>
      <c r="AF24" s="421"/>
      <c r="AH24" s="420"/>
      <c r="AI24" s="421"/>
      <c r="AK24" s="420"/>
      <c r="AL24" s="421"/>
      <c r="AN24" s="420"/>
      <c r="AO24" s="421"/>
      <c r="AQ24" s="103"/>
      <c r="AR24" s="424"/>
      <c r="AS24" s="425"/>
      <c r="AT24" s="103"/>
      <c r="AU24" s="103"/>
    </row>
    <row r="25" spans="1:47" ht="16.5" customHeight="1">
      <c r="A25" s="103"/>
      <c r="B25" s="103"/>
      <c r="C25" s="420"/>
      <c r="D25" s="421"/>
      <c r="E25" s="103"/>
      <c r="G25" s="420"/>
      <c r="H25" s="421"/>
      <c r="J25" s="420"/>
      <c r="K25" s="421"/>
      <c r="M25" s="420"/>
      <c r="N25" s="421"/>
      <c r="P25" s="420"/>
      <c r="Q25" s="421"/>
      <c r="S25" s="103"/>
      <c r="T25" s="420"/>
      <c r="U25" s="421"/>
      <c r="V25" s="103"/>
      <c r="W25" s="103"/>
      <c r="Y25" s="103"/>
      <c r="Z25" s="103"/>
      <c r="AA25" s="420"/>
      <c r="AB25" s="421"/>
      <c r="AC25" s="103"/>
      <c r="AE25" s="420"/>
      <c r="AF25" s="421"/>
      <c r="AH25" s="420"/>
      <c r="AI25" s="421"/>
      <c r="AK25" s="420"/>
      <c r="AL25" s="421"/>
      <c r="AN25" s="420"/>
      <c r="AO25" s="421"/>
      <c r="AQ25" s="103"/>
      <c r="AR25" s="426"/>
      <c r="AS25" s="427"/>
      <c r="AT25" s="103"/>
      <c r="AU25" s="103"/>
    </row>
    <row r="26" spans="3:45" ht="12.75">
      <c r="C26" s="432"/>
      <c r="D26" s="432"/>
      <c r="G26" s="432"/>
      <c r="H26" s="432"/>
      <c r="J26" s="432"/>
      <c r="K26" s="432"/>
      <c r="M26" s="432"/>
      <c r="N26" s="432"/>
      <c r="P26" s="432"/>
      <c r="Q26" s="432"/>
      <c r="T26" s="432"/>
      <c r="U26" s="432"/>
      <c r="AA26" s="432"/>
      <c r="AB26" s="432"/>
      <c r="AE26" s="432"/>
      <c r="AF26" s="432"/>
      <c r="AH26" s="432"/>
      <c r="AI26" s="432"/>
      <c r="AK26" s="432"/>
      <c r="AL26" s="432"/>
      <c r="AN26" s="432"/>
      <c r="AO26" s="432"/>
      <c r="AR26" s="432"/>
      <c r="AS26" s="432"/>
    </row>
    <row r="27" spans="9:39" ht="12.75">
      <c r="I27" s="76"/>
      <c r="J27" s="62"/>
      <c r="K27" s="62"/>
      <c r="L27" s="62"/>
      <c r="M27" s="62"/>
      <c r="N27" s="62"/>
      <c r="O27" s="194"/>
      <c r="AG27" s="76"/>
      <c r="AH27" s="62"/>
      <c r="AI27" s="62"/>
      <c r="AJ27" s="62"/>
      <c r="AK27" s="62"/>
      <c r="AL27" s="62"/>
      <c r="AM27" s="77"/>
    </row>
    <row r="28" spans="9:39" ht="12.75">
      <c r="I28" s="76"/>
      <c r="J28" s="62"/>
      <c r="K28" s="62"/>
      <c r="L28" s="62"/>
      <c r="M28" s="62"/>
      <c r="N28" s="62"/>
      <c r="O28" s="194"/>
      <c r="AG28" s="76"/>
      <c r="AH28" s="62"/>
      <c r="AI28" s="62"/>
      <c r="AJ28" s="62"/>
      <c r="AK28" s="62"/>
      <c r="AL28" s="62"/>
      <c r="AM28" s="77"/>
    </row>
    <row r="29" spans="6:42" ht="13.5" thickBot="1">
      <c r="F29" s="428">
        <v>5</v>
      </c>
      <c r="G29" s="428"/>
      <c r="I29" s="80"/>
      <c r="J29" s="155"/>
      <c r="K29" s="155"/>
      <c r="L29" s="155"/>
      <c r="M29" s="204"/>
      <c r="N29" s="204"/>
      <c r="O29" s="203"/>
      <c r="AG29" s="80"/>
      <c r="AH29" s="155"/>
      <c r="AI29" s="155"/>
      <c r="AJ29" s="155"/>
      <c r="AK29" s="155"/>
      <c r="AL29" s="155"/>
      <c r="AM29" s="156"/>
      <c r="AO29" s="428">
        <v>6</v>
      </c>
      <c r="AP29" s="428"/>
    </row>
    <row r="30" spans="6:42" ht="13.5" thickTop="1">
      <c r="F30" s="428"/>
      <c r="G30" s="428"/>
      <c r="I30">
        <v>2</v>
      </c>
      <c r="L30" s="74"/>
      <c r="M30" s="199"/>
      <c r="O30">
        <v>4</v>
      </c>
      <c r="AG30">
        <v>1</v>
      </c>
      <c r="AJ30" s="75"/>
      <c r="AM30">
        <v>1</v>
      </c>
      <c r="AO30" s="428"/>
      <c r="AP30" s="428"/>
    </row>
    <row r="31" spans="6:7" ht="12.75">
      <c r="F31" s="157"/>
      <c r="G31" s="157"/>
    </row>
    <row r="32" ht="12.75">
      <c r="A32" t="s">
        <v>29</v>
      </c>
    </row>
    <row r="35" spans="20:21" ht="12.75">
      <c r="T35" s="428" t="s">
        <v>38</v>
      </c>
      <c r="U35" s="428"/>
    </row>
    <row r="36" spans="20:21" ht="12.75">
      <c r="T36" s="428"/>
      <c r="U36" s="428"/>
    </row>
    <row r="38" spans="10:38" ht="12.75">
      <c r="J38" s="428" t="s">
        <v>36</v>
      </c>
      <c r="K38" s="428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K38" s="428" t="s">
        <v>37</v>
      </c>
      <c r="AL38" s="428"/>
    </row>
    <row r="39" spans="10:38" ht="12.75">
      <c r="J39" s="428"/>
      <c r="K39" s="428"/>
      <c r="M39" s="76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77"/>
      <c r="AK39" s="428"/>
      <c r="AL39" s="428"/>
    </row>
    <row r="40" spans="13:35" ht="12.75">
      <c r="M40" s="76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77"/>
    </row>
    <row r="41" spans="4:44" ht="12.75">
      <c r="D41" s="428" t="s">
        <v>30</v>
      </c>
      <c r="E41" s="428"/>
      <c r="G41" s="196"/>
      <c r="H41" s="74"/>
      <c r="I41" s="74"/>
      <c r="J41" s="74"/>
      <c r="K41" s="74"/>
      <c r="L41" s="74"/>
      <c r="M41" s="74"/>
      <c r="N41" s="74"/>
      <c r="O41" s="74"/>
      <c r="P41" s="74"/>
      <c r="Q41" s="202"/>
      <c r="S41" s="428" t="s">
        <v>32</v>
      </c>
      <c r="T41" s="428"/>
      <c r="AB41" s="428" t="s">
        <v>33</v>
      </c>
      <c r="AC41" s="428"/>
      <c r="AE41" s="196"/>
      <c r="AF41" s="74"/>
      <c r="AG41" s="74"/>
      <c r="AH41" s="74"/>
      <c r="AI41" s="74"/>
      <c r="AJ41" s="74"/>
      <c r="AK41" s="74"/>
      <c r="AL41" s="74"/>
      <c r="AM41" s="74"/>
      <c r="AN41" s="74"/>
      <c r="AO41" s="202"/>
      <c r="AQ41" s="428" t="s">
        <v>253</v>
      </c>
      <c r="AR41" s="428"/>
    </row>
    <row r="42" spans="4:44" ht="12.75">
      <c r="D42" s="428"/>
      <c r="E42" s="428"/>
      <c r="G42" s="197"/>
      <c r="H42" s="62"/>
      <c r="I42" s="62"/>
      <c r="J42" s="62"/>
      <c r="K42" s="62"/>
      <c r="L42" s="62"/>
      <c r="M42" s="62"/>
      <c r="N42" s="62"/>
      <c r="O42" s="62"/>
      <c r="P42" s="62"/>
      <c r="Q42" s="194"/>
      <c r="S42" s="428"/>
      <c r="T42" s="428"/>
      <c r="AB42" s="428"/>
      <c r="AC42" s="428"/>
      <c r="AE42" s="197"/>
      <c r="AF42" s="62"/>
      <c r="AG42" s="62"/>
      <c r="AH42" s="62"/>
      <c r="AI42" s="62"/>
      <c r="AJ42" s="62"/>
      <c r="AK42" s="62"/>
      <c r="AL42" s="62"/>
      <c r="AM42" s="62"/>
      <c r="AN42" s="62"/>
      <c r="AO42" s="194"/>
      <c r="AQ42" s="428"/>
      <c r="AR42" s="428"/>
    </row>
    <row r="43" spans="4:44" ht="13.5" thickBot="1">
      <c r="D43">
        <v>3</v>
      </c>
      <c r="G43" s="201"/>
      <c r="H43" s="62">
        <v>0</v>
      </c>
      <c r="I43" s="62"/>
      <c r="J43" s="62"/>
      <c r="K43" s="62"/>
      <c r="L43" s="62"/>
      <c r="M43" s="62"/>
      <c r="N43" s="62"/>
      <c r="O43" s="62"/>
      <c r="P43" s="204">
        <v>2</v>
      </c>
      <c r="Q43" s="203"/>
      <c r="T43">
        <v>0</v>
      </c>
      <c r="AB43">
        <v>3</v>
      </c>
      <c r="AE43" s="201"/>
      <c r="AF43" s="62">
        <v>1</v>
      </c>
      <c r="AG43" s="62"/>
      <c r="AH43" s="62"/>
      <c r="AI43" s="62"/>
      <c r="AJ43" s="62"/>
      <c r="AK43" s="62"/>
      <c r="AL43" s="62"/>
      <c r="AM43" s="62"/>
      <c r="AN43" s="62">
        <v>4</v>
      </c>
      <c r="AO43" s="203"/>
      <c r="AR43">
        <v>1</v>
      </c>
    </row>
    <row r="44" spans="1:47" ht="13.5" thickTop="1">
      <c r="A44" s="431"/>
      <c r="B44" s="431"/>
      <c r="D44" s="199"/>
      <c r="E44" s="200"/>
      <c r="F44" s="200"/>
      <c r="G44" s="74"/>
      <c r="H44" s="75"/>
      <c r="J44" s="431"/>
      <c r="K44" s="431"/>
      <c r="M44" s="428" t="s">
        <v>251</v>
      </c>
      <c r="N44" s="428"/>
      <c r="P44" s="197"/>
      <c r="Q44" s="62"/>
      <c r="R44" s="74"/>
      <c r="S44" s="74"/>
      <c r="T44" s="75"/>
      <c r="V44" s="431"/>
      <c r="W44" s="431"/>
      <c r="Y44" s="431"/>
      <c r="Z44" s="431"/>
      <c r="AB44" s="199"/>
      <c r="AC44" s="200"/>
      <c r="AD44" s="200"/>
      <c r="AE44" s="74"/>
      <c r="AF44" s="74"/>
      <c r="AG44" s="197"/>
      <c r="AH44" s="428" t="s">
        <v>252</v>
      </c>
      <c r="AI44" s="428"/>
      <c r="AK44" s="431"/>
      <c r="AL44" s="431"/>
      <c r="AN44" s="199"/>
      <c r="AO44" s="200"/>
      <c r="AP44" s="74"/>
      <c r="AQ44" s="74"/>
      <c r="AR44" s="75"/>
      <c r="AT44" s="431"/>
      <c r="AU44" s="431"/>
    </row>
    <row r="45" spans="1:47" ht="12.75">
      <c r="A45" s="431"/>
      <c r="B45" s="431"/>
      <c r="D45" s="197"/>
      <c r="E45" s="62"/>
      <c r="F45" s="62"/>
      <c r="G45" s="62"/>
      <c r="H45" s="77"/>
      <c r="J45" s="431"/>
      <c r="K45" s="431"/>
      <c r="M45" s="428"/>
      <c r="N45" s="428"/>
      <c r="P45" s="197"/>
      <c r="Q45" s="62"/>
      <c r="R45" s="62"/>
      <c r="S45" s="62"/>
      <c r="T45" s="77"/>
      <c r="V45" s="431"/>
      <c r="W45" s="431"/>
      <c r="Y45" s="431"/>
      <c r="Z45" s="431"/>
      <c r="AB45" s="197"/>
      <c r="AC45" s="62"/>
      <c r="AD45" s="62"/>
      <c r="AE45" s="62"/>
      <c r="AF45" s="62"/>
      <c r="AG45" s="197"/>
      <c r="AH45" s="428"/>
      <c r="AI45" s="428"/>
      <c r="AK45" s="431"/>
      <c r="AL45" s="431"/>
      <c r="AN45" s="197"/>
      <c r="AO45" s="62"/>
      <c r="AP45" s="62"/>
      <c r="AQ45" s="62"/>
      <c r="AR45" s="77"/>
      <c r="AT45" s="431"/>
      <c r="AU45" s="431"/>
    </row>
    <row r="46" spans="4:44" ht="13.5" thickBot="1">
      <c r="D46" s="197"/>
      <c r="E46" s="62"/>
      <c r="F46" s="62"/>
      <c r="G46" s="62"/>
      <c r="H46" s="77"/>
      <c r="N46">
        <v>0</v>
      </c>
      <c r="P46" s="198"/>
      <c r="Q46" s="62">
        <v>3</v>
      </c>
      <c r="R46" s="62"/>
      <c r="S46" s="62"/>
      <c r="T46" s="77"/>
      <c r="AB46" s="197"/>
      <c r="AC46" s="62"/>
      <c r="AD46" s="62"/>
      <c r="AE46" s="62">
        <v>1</v>
      </c>
      <c r="AF46" s="62"/>
      <c r="AG46" s="198"/>
      <c r="AH46">
        <v>3</v>
      </c>
      <c r="AN46" s="197"/>
      <c r="AO46" s="62"/>
      <c r="AP46" s="62"/>
      <c r="AQ46" s="62"/>
      <c r="AR46" s="77"/>
    </row>
    <row r="47" spans="1:47" ht="13.5" thickTop="1">
      <c r="A47" s="62"/>
      <c r="B47" s="62"/>
      <c r="C47" s="62"/>
      <c r="D47" s="197"/>
      <c r="E47" s="62"/>
      <c r="F47" s="62"/>
      <c r="G47" s="62"/>
      <c r="H47" s="62"/>
      <c r="I47" s="76"/>
      <c r="J47" s="62"/>
      <c r="K47" s="62"/>
      <c r="N47" s="73"/>
      <c r="O47" s="74"/>
      <c r="P47" s="193"/>
      <c r="S47" s="62"/>
      <c r="T47" s="62"/>
      <c r="U47" s="76"/>
      <c r="V47" s="62"/>
      <c r="W47" s="62"/>
      <c r="Y47" s="62"/>
      <c r="Z47" s="62"/>
      <c r="AA47" s="62"/>
      <c r="AB47" s="197"/>
      <c r="AC47" s="62"/>
      <c r="AD47" s="62"/>
      <c r="AF47" s="73"/>
      <c r="AG47" s="200"/>
      <c r="AH47" s="193"/>
      <c r="AK47" s="62"/>
      <c r="AL47" s="62"/>
      <c r="AM47" s="62"/>
      <c r="AN47" s="197"/>
      <c r="AO47" s="62"/>
      <c r="AP47" s="62"/>
      <c r="AQ47" s="62"/>
      <c r="AR47" s="62"/>
      <c r="AS47" s="76"/>
      <c r="AT47" s="62"/>
      <c r="AU47" s="62"/>
    </row>
    <row r="48" spans="1:47" ht="12.75">
      <c r="A48" s="62"/>
      <c r="B48" s="62"/>
      <c r="C48" s="62"/>
      <c r="D48" s="197"/>
      <c r="E48" s="62"/>
      <c r="F48" s="62"/>
      <c r="G48" s="62"/>
      <c r="H48" s="62"/>
      <c r="I48" s="76"/>
      <c r="J48" s="62"/>
      <c r="K48" s="62"/>
      <c r="N48" s="76"/>
      <c r="O48" s="62"/>
      <c r="P48" s="194"/>
      <c r="S48" s="62"/>
      <c r="T48" s="62"/>
      <c r="U48" s="76"/>
      <c r="V48" s="62"/>
      <c r="W48" s="62"/>
      <c r="Y48" s="62"/>
      <c r="Z48" s="62"/>
      <c r="AA48" s="62"/>
      <c r="AB48" s="197"/>
      <c r="AC48" s="62"/>
      <c r="AD48" s="62"/>
      <c r="AF48" s="76"/>
      <c r="AG48" s="62"/>
      <c r="AH48" s="194"/>
      <c r="AK48" s="62"/>
      <c r="AL48" s="62"/>
      <c r="AM48" s="62"/>
      <c r="AN48" s="197"/>
      <c r="AO48" s="62"/>
      <c r="AP48" s="62"/>
      <c r="AQ48" s="62"/>
      <c r="AR48" s="62"/>
      <c r="AS48" s="76"/>
      <c r="AT48" s="62"/>
      <c r="AU48" s="62"/>
    </row>
    <row r="49" spans="1:47" ht="12.75">
      <c r="A49" s="62"/>
      <c r="B49" s="62"/>
      <c r="C49" s="62"/>
      <c r="D49" s="201"/>
      <c r="E49" s="62"/>
      <c r="F49" s="62"/>
      <c r="G49" s="62"/>
      <c r="H49" s="62"/>
      <c r="I49" s="80"/>
      <c r="J49" s="62"/>
      <c r="K49" s="62"/>
      <c r="N49" s="76"/>
      <c r="O49" s="62"/>
      <c r="P49" s="195"/>
      <c r="S49" s="62"/>
      <c r="T49" s="62"/>
      <c r="U49" s="80"/>
      <c r="V49" s="62"/>
      <c r="W49" s="62"/>
      <c r="Y49" s="62"/>
      <c r="Z49" s="62"/>
      <c r="AA49" s="62"/>
      <c r="AB49" s="201"/>
      <c r="AC49" s="62"/>
      <c r="AD49" s="62"/>
      <c r="AF49" s="76"/>
      <c r="AG49" s="62"/>
      <c r="AH49" s="194"/>
      <c r="AK49" s="62"/>
      <c r="AL49" s="62"/>
      <c r="AM49" s="62"/>
      <c r="AN49" s="201"/>
      <c r="AO49" s="62"/>
      <c r="AP49" s="62"/>
      <c r="AQ49" s="62"/>
      <c r="AR49" s="62"/>
      <c r="AS49" s="80"/>
      <c r="AT49" s="62"/>
      <c r="AU49" s="62"/>
    </row>
    <row r="50" spans="1:47" ht="18.75" customHeight="1">
      <c r="A50" s="102"/>
      <c r="B50" s="102"/>
      <c r="C50" s="412" t="s">
        <v>125</v>
      </c>
      <c r="D50" s="413"/>
      <c r="E50" s="102"/>
      <c r="G50" s="102"/>
      <c r="H50" s="412" t="s">
        <v>128</v>
      </c>
      <c r="I50" s="413"/>
      <c r="J50" s="102"/>
      <c r="K50" s="102"/>
      <c r="M50" s="412" t="s">
        <v>127</v>
      </c>
      <c r="N50" s="413"/>
      <c r="P50" s="412" t="s">
        <v>126</v>
      </c>
      <c r="Q50" s="413"/>
      <c r="S50" s="102"/>
      <c r="T50" s="412" t="s">
        <v>130</v>
      </c>
      <c r="U50" s="413"/>
      <c r="V50" s="102"/>
      <c r="W50" s="102"/>
      <c r="Y50" s="102"/>
      <c r="Z50" s="102"/>
      <c r="AA50" s="412" t="s">
        <v>131</v>
      </c>
      <c r="AB50" s="413"/>
      <c r="AC50" s="102"/>
      <c r="AE50" s="412" t="s">
        <v>133</v>
      </c>
      <c r="AF50" s="413"/>
      <c r="AH50" s="412" t="s">
        <v>134</v>
      </c>
      <c r="AI50" s="413"/>
      <c r="AK50" s="102"/>
      <c r="AL50" s="102"/>
      <c r="AM50" s="412" t="s">
        <v>135</v>
      </c>
      <c r="AN50" s="413"/>
      <c r="AO50" s="102"/>
      <c r="AP50" s="62"/>
      <c r="AQ50" s="102"/>
      <c r="AR50" s="412" t="s">
        <v>132</v>
      </c>
      <c r="AS50" s="413"/>
      <c r="AT50" s="102"/>
      <c r="AU50" s="102"/>
    </row>
    <row r="51" spans="1:47" ht="16.5" customHeight="1">
      <c r="A51" s="103"/>
      <c r="B51" s="103"/>
      <c r="C51" s="420" t="s">
        <v>119</v>
      </c>
      <c r="D51" s="421"/>
      <c r="E51" s="103"/>
      <c r="G51" s="103"/>
      <c r="H51" s="420" t="s">
        <v>96</v>
      </c>
      <c r="I51" s="421"/>
      <c r="J51" s="103"/>
      <c r="K51" s="103"/>
      <c r="M51" s="420" t="s">
        <v>82</v>
      </c>
      <c r="N51" s="421"/>
      <c r="P51" s="420" t="s">
        <v>98</v>
      </c>
      <c r="Q51" s="421"/>
      <c r="S51" s="103"/>
      <c r="T51" s="420" t="s">
        <v>382</v>
      </c>
      <c r="U51" s="421"/>
      <c r="V51" s="103"/>
      <c r="W51" s="103"/>
      <c r="Y51" s="103"/>
      <c r="Z51" s="103"/>
      <c r="AA51" s="420" t="s">
        <v>84</v>
      </c>
      <c r="AB51" s="421"/>
      <c r="AC51" s="103"/>
      <c r="AE51" s="420" t="s">
        <v>379</v>
      </c>
      <c r="AF51" s="421"/>
      <c r="AH51" s="430" t="s">
        <v>383</v>
      </c>
      <c r="AI51" s="421"/>
      <c r="AK51" s="103"/>
      <c r="AL51" s="103"/>
      <c r="AM51" s="414" t="s">
        <v>362</v>
      </c>
      <c r="AN51" s="415"/>
      <c r="AO51" s="103"/>
      <c r="AP51" s="62"/>
      <c r="AQ51" s="103"/>
      <c r="AR51" s="420" t="s">
        <v>361</v>
      </c>
      <c r="AS51" s="421"/>
      <c r="AT51" s="103"/>
      <c r="AU51" s="103"/>
    </row>
    <row r="52" spans="1:47" ht="16.5" customHeight="1">
      <c r="A52" s="103"/>
      <c r="B52" s="103"/>
      <c r="C52" s="420"/>
      <c r="D52" s="421"/>
      <c r="E52" s="103"/>
      <c r="G52" s="103"/>
      <c r="H52" s="420"/>
      <c r="I52" s="421"/>
      <c r="J52" s="103"/>
      <c r="K52" s="103"/>
      <c r="M52" s="420"/>
      <c r="N52" s="421"/>
      <c r="P52" s="420"/>
      <c r="Q52" s="421"/>
      <c r="S52" s="103"/>
      <c r="T52" s="420"/>
      <c r="U52" s="421"/>
      <c r="V52" s="103"/>
      <c r="W52" s="103"/>
      <c r="Y52" s="103"/>
      <c r="Z52" s="103"/>
      <c r="AA52" s="420"/>
      <c r="AB52" s="421"/>
      <c r="AC52" s="103"/>
      <c r="AE52" s="420"/>
      <c r="AF52" s="421"/>
      <c r="AH52" s="420"/>
      <c r="AI52" s="421"/>
      <c r="AK52" s="103"/>
      <c r="AL52" s="103"/>
      <c r="AM52" s="416"/>
      <c r="AN52" s="417"/>
      <c r="AO52" s="103"/>
      <c r="AP52" s="62"/>
      <c r="AQ52" s="103"/>
      <c r="AR52" s="420"/>
      <c r="AS52" s="421"/>
      <c r="AT52" s="103"/>
      <c r="AU52" s="103"/>
    </row>
    <row r="53" spans="1:47" ht="16.5" customHeight="1">
      <c r="A53" s="103"/>
      <c r="B53" s="103"/>
      <c r="C53" s="420"/>
      <c r="D53" s="421"/>
      <c r="E53" s="103"/>
      <c r="G53" s="103"/>
      <c r="H53" s="420"/>
      <c r="I53" s="421"/>
      <c r="J53" s="103"/>
      <c r="K53" s="103"/>
      <c r="M53" s="420"/>
      <c r="N53" s="421"/>
      <c r="P53" s="420"/>
      <c r="Q53" s="421"/>
      <c r="S53" s="103"/>
      <c r="T53" s="420"/>
      <c r="U53" s="421"/>
      <c r="V53" s="103"/>
      <c r="W53" s="103"/>
      <c r="Y53" s="103"/>
      <c r="Z53" s="103"/>
      <c r="AA53" s="420"/>
      <c r="AB53" s="421"/>
      <c r="AC53" s="103"/>
      <c r="AE53" s="420"/>
      <c r="AF53" s="421"/>
      <c r="AH53" s="420"/>
      <c r="AI53" s="421"/>
      <c r="AK53" s="103"/>
      <c r="AL53" s="103"/>
      <c r="AM53" s="416"/>
      <c r="AN53" s="417"/>
      <c r="AO53" s="103"/>
      <c r="AP53" s="62"/>
      <c r="AQ53" s="103"/>
      <c r="AR53" s="420"/>
      <c r="AS53" s="421"/>
      <c r="AT53" s="103"/>
      <c r="AU53" s="103"/>
    </row>
    <row r="54" spans="1:47" ht="16.5" customHeight="1">
      <c r="A54" s="103"/>
      <c r="B54" s="103"/>
      <c r="C54" s="420"/>
      <c r="D54" s="421"/>
      <c r="E54" s="103"/>
      <c r="G54" s="103"/>
      <c r="H54" s="420"/>
      <c r="I54" s="421"/>
      <c r="J54" s="103"/>
      <c r="K54" s="103"/>
      <c r="M54" s="420"/>
      <c r="N54" s="421"/>
      <c r="P54" s="420"/>
      <c r="Q54" s="421"/>
      <c r="S54" s="103"/>
      <c r="T54" s="420"/>
      <c r="U54" s="421"/>
      <c r="V54" s="103"/>
      <c r="W54" s="103"/>
      <c r="Y54" s="103"/>
      <c r="Z54" s="103"/>
      <c r="AA54" s="420"/>
      <c r="AB54" s="421"/>
      <c r="AC54" s="103"/>
      <c r="AE54" s="420"/>
      <c r="AF54" s="421"/>
      <c r="AH54" s="420"/>
      <c r="AI54" s="421"/>
      <c r="AK54" s="103"/>
      <c r="AL54" s="103"/>
      <c r="AM54" s="416"/>
      <c r="AN54" s="417"/>
      <c r="AO54" s="103"/>
      <c r="AP54" s="62"/>
      <c r="AQ54" s="103"/>
      <c r="AR54" s="420"/>
      <c r="AS54" s="421"/>
      <c r="AT54" s="103"/>
      <c r="AU54" s="103"/>
    </row>
    <row r="55" spans="1:47" ht="16.5" customHeight="1">
      <c r="A55" s="103"/>
      <c r="B55" s="103"/>
      <c r="C55" s="420"/>
      <c r="D55" s="421"/>
      <c r="E55" s="103"/>
      <c r="G55" s="103"/>
      <c r="H55" s="420"/>
      <c r="I55" s="421"/>
      <c r="J55" s="103"/>
      <c r="K55" s="103"/>
      <c r="M55" s="420"/>
      <c r="N55" s="421"/>
      <c r="P55" s="420"/>
      <c r="Q55" s="421"/>
      <c r="S55" s="103"/>
      <c r="T55" s="420"/>
      <c r="U55" s="421"/>
      <c r="V55" s="103"/>
      <c r="W55" s="103"/>
      <c r="Y55" s="103"/>
      <c r="Z55" s="103"/>
      <c r="AA55" s="420"/>
      <c r="AB55" s="421"/>
      <c r="AC55" s="103"/>
      <c r="AE55" s="420"/>
      <c r="AF55" s="421"/>
      <c r="AH55" s="420"/>
      <c r="AI55" s="421"/>
      <c r="AK55" s="103"/>
      <c r="AL55" s="103"/>
      <c r="AM55" s="418"/>
      <c r="AN55" s="419"/>
      <c r="AO55" s="103"/>
      <c r="AP55" s="62"/>
      <c r="AQ55" s="103"/>
      <c r="AR55" s="420"/>
      <c r="AS55" s="421"/>
      <c r="AT55" s="103"/>
      <c r="AU55" s="103"/>
    </row>
    <row r="56" spans="3:45" ht="12.75">
      <c r="C56" s="432"/>
      <c r="D56" s="432"/>
      <c r="H56" s="432"/>
      <c r="I56" s="432"/>
      <c r="M56" s="432"/>
      <c r="N56" s="432"/>
      <c r="P56" s="432"/>
      <c r="Q56" s="432"/>
      <c r="T56" s="432"/>
      <c r="U56" s="432"/>
      <c r="AA56" s="432"/>
      <c r="AB56" s="432"/>
      <c r="AE56" s="432"/>
      <c r="AF56" s="432"/>
      <c r="AH56" s="432"/>
      <c r="AI56" s="432"/>
      <c r="AM56" s="432"/>
      <c r="AN56" s="432"/>
      <c r="AR56" s="432"/>
      <c r="AS56" s="432"/>
    </row>
    <row r="57" spans="6:42" ht="12.75">
      <c r="F57" s="76"/>
      <c r="G57" s="62"/>
      <c r="H57" s="62"/>
      <c r="I57" s="62"/>
      <c r="J57" s="62"/>
      <c r="K57" s="62"/>
      <c r="L57" s="62"/>
      <c r="M57" s="62"/>
      <c r="N57" s="62"/>
      <c r="O57" s="77"/>
      <c r="AG57" s="76"/>
      <c r="AH57" s="62"/>
      <c r="AI57" s="62"/>
      <c r="AJ57" s="62"/>
      <c r="AK57" s="62"/>
      <c r="AL57" s="62"/>
      <c r="AM57" s="62"/>
      <c r="AN57" s="62"/>
      <c r="AO57" s="62"/>
      <c r="AP57" s="77"/>
    </row>
    <row r="58" spans="6:42" ht="12.75">
      <c r="F58" s="76"/>
      <c r="G58" s="62"/>
      <c r="H58" s="62"/>
      <c r="I58" s="62"/>
      <c r="J58" s="62"/>
      <c r="K58" s="62"/>
      <c r="L58" s="62"/>
      <c r="M58" s="62"/>
      <c r="N58" s="62"/>
      <c r="O58" s="77"/>
      <c r="AG58" s="76"/>
      <c r="AH58" s="62"/>
      <c r="AI58" s="62"/>
      <c r="AJ58" s="62"/>
      <c r="AK58" s="62"/>
      <c r="AL58" s="62"/>
      <c r="AM58" s="62"/>
      <c r="AN58" s="62"/>
      <c r="AO58" s="62"/>
      <c r="AP58" s="77"/>
    </row>
    <row r="59" spans="6:42" ht="12.75">
      <c r="F59" s="80"/>
      <c r="G59" s="155"/>
      <c r="H59" s="155"/>
      <c r="I59" s="155"/>
      <c r="J59" s="155"/>
      <c r="K59" s="155"/>
      <c r="L59" s="155"/>
      <c r="M59" s="155"/>
      <c r="N59" s="155"/>
      <c r="O59" s="156"/>
      <c r="AG59" s="80"/>
      <c r="AH59" s="155"/>
      <c r="AI59" s="155"/>
      <c r="AJ59" s="155"/>
      <c r="AK59" s="155"/>
      <c r="AL59" s="155"/>
      <c r="AM59" s="155"/>
      <c r="AN59" s="155"/>
      <c r="AO59" s="155"/>
      <c r="AP59" s="156"/>
    </row>
    <row r="60" spans="3:45" ht="12.75">
      <c r="C60" s="428" t="s">
        <v>34</v>
      </c>
      <c r="D60" s="428"/>
      <c r="F60">
        <v>1</v>
      </c>
      <c r="J60" s="75"/>
      <c r="O60">
        <v>1</v>
      </c>
      <c r="AG60">
        <v>0</v>
      </c>
      <c r="AK60" s="75"/>
      <c r="AP60">
        <v>0</v>
      </c>
      <c r="AR60" s="428" t="s">
        <v>35</v>
      </c>
      <c r="AS60" s="428"/>
    </row>
    <row r="61" spans="3:45" ht="12.75">
      <c r="C61" s="428"/>
      <c r="D61" s="428"/>
      <c r="AR61" s="428"/>
      <c r="AS61" s="428"/>
    </row>
  </sheetData>
  <sheetProtection/>
  <mergeCells count="100">
    <mergeCell ref="C60:D61"/>
    <mergeCell ref="AR60:AS61"/>
    <mergeCell ref="F29:G30"/>
    <mergeCell ref="AO29:AP30"/>
    <mergeCell ref="AE56:AF56"/>
    <mergeCell ref="AH56:AI56"/>
    <mergeCell ref="AM56:AN56"/>
    <mergeCell ref="AR56:AS56"/>
    <mergeCell ref="C56:D56"/>
    <mergeCell ref="H56:I56"/>
    <mergeCell ref="M56:N56"/>
    <mergeCell ref="P56:Q56"/>
    <mergeCell ref="T56:U56"/>
    <mergeCell ref="AA56:AB56"/>
    <mergeCell ref="AB41:AC42"/>
    <mergeCell ref="AA50:AB50"/>
    <mergeCell ref="AA51:AB55"/>
    <mergeCell ref="T50:U50"/>
    <mergeCell ref="S41:T42"/>
    <mergeCell ref="T51:U55"/>
    <mergeCell ref="AR26:AS26"/>
    <mergeCell ref="C26:D26"/>
    <mergeCell ref="G26:H26"/>
    <mergeCell ref="J26:K26"/>
    <mergeCell ref="M26:N26"/>
    <mergeCell ref="P26:Q26"/>
    <mergeCell ref="T26:U26"/>
    <mergeCell ref="AE26:AF26"/>
    <mergeCell ref="AA26:AB26"/>
    <mergeCell ref="AK44:AL45"/>
    <mergeCell ref="AH44:AI45"/>
    <mergeCell ref="AQ11:AR12"/>
    <mergeCell ref="AK20:AL20"/>
    <mergeCell ref="AT44:AU45"/>
    <mergeCell ref="AQ41:AR42"/>
    <mergeCell ref="AT14:AU15"/>
    <mergeCell ref="AH26:AI26"/>
    <mergeCell ref="AK26:AL26"/>
    <mergeCell ref="AN26:AO26"/>
    <mergeCell ref="A44:B45"/>
    <mergeCell ref="J44:K45"/>
    <mergeCell ref="M44:N45"/>
    <mergeCell ref="V44:W45"/>
    <mergeCell ref="Y44:Z45"/>
    <mergeCell ref="AK8:AL9"/>
    <mergeCell ref="J8:K9"/>
    <mergeCell ref="AH14:AI15"/>
    <mergeCell ref="AK14:AL15"/>
    <mergeCell ref="P20:Q20"/>
    <mergeCell ref="T5:U6"/>
    <mergeCell ref="D11:E12"/>
    <mergeCell ref="S11:T12"/>
    <mergeCell ref="AB11:AC12"/>
    <mergeCell ref="A14:B15"/>
    <mergeCell ref="J14:K15"/>
    <mergeCell ref="M14:N15"/>
    <mergeCell ref="V14:W15"/>
    <mergeCell ref="Y14:Z15"/>
    <mergeCell ref="AE20:AF20"/>
    <mergeCell ref="AH50:AI50"/>
    <mergeCell ref="M50:N50"/>
    <mergeCell ref="P50:Q50"/>
    <mergeCell ref="T35:U36"/>
    <mergeCell ref="M51:N55"/>
    <mergeCell ref="P51:Q55"/>
    <mergeCell ref="AE51:AF55"/>
    <mergeCell ref="AH51:AI55"/>
    <mergeCell ref="AE50:AF50"/>
    <mergeCell ref="J21:K25"/>
    <mergeCell ref="G21:H25"/>
    <mergeCell ref="P21:Q25"/>
    <mergeCell ref="AE21:AF25"/>
    <mergeCell ref="AH21:AI25"/>
    <mergeCell ref="AK21:AL25"/>
    <mergeCell ref="C20:D20"/>
    <mergeCell ref="C21:D25"/>
    <mergeCell ref="T20:U20"/>
    <mergeCell ref="T21:U25"/>
    <mergeCell ref="AA20:AB20"/>
    <mergeCell ref="AA21:AB25"/>
    <mergeCell ref="M20:N20"/>
    <mergeCell ref="M21:N25"/>
    <mergeCell ref="G20:H20"/>
    <mergeCell ref="J20:K20"/>
    <mergeCell ref="D41:E42"/>
    <mergeCell ref="J38:K39"/>
    <mergeCell ref="C50:D50"/>
    <mergeCell ref="C51:D55"/>
    <mergeCell ref="H50:I50"/>
    <mergeCell ref="H51:I55"/>
    <mergeCell ref="AH20:AI20"/>
    <mergeCell ref="AM50:AN50"/>
    <mergeCell ref="AM51:AN55"/>
    <mergeCell ref="AR50:AS50"/>
    <mergeCell ref="AR51:AS55"/>
    <mergeCell ref="AR20:AS20"/>
    <mergeCell ref="AR21:AS25"/>
    <mergeCell ref="AN20:AO20"/>
    <mergeCell ref="AN21:AO25"/>
    <mergeCell ref="AK38:AL3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U90"/>
  <sheetViews>
    <sheetView view="pageBreakPreview" zoomScale="55" zoomScaleNormal="70" zoomScaleSheetLayoutView="55" zoomScalePageLayoutView="0" workbookViewId="0" topLeftCell="A61">
      <selection activeCell="I88" sqref="I88:K88"/>
    </sheetView>
  </sheetViews>
  <sheetFormatPr defaultColWidth="9.00390625" defaultRowHeight="13.5"/>
  <cols>
    <col min="1" max="1" width="1.625" style="0" customWidth="1"/>
    <col min="2" max="6" width="4.00390625" style="0" customWidth="1"/>
    <col min="7" max="7" width="3.125" style="0" customWidth="1"/>
    <col min="8" max="8" width="3.375" style="0" customWidth="1"/>
    <col min="9" max="14" width="3.125" style="0" customWidth="1"/>
    <col min="15" max="15" width="3.375" style="0" customWidth="1"/>
    <col min="16" max="21" width="3.125" style="0" customWidth="1"/>
    <col min="22" max="22" width="3.375" style="0" customWidth="1"/>
    <col min="23" max="27" width="3.125" style="0" customWidth="1"/>
    <col min="28" max="32" width="4.625" style="0" customWidth="1"/>
    <col min="33" max="56" width="2.50390625" style="0" customWidth="1"/>
  </cols>
  <sheetData>
    <row r="1" spans="1:47" ht="12.7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13.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33">
      <c r="A3" s="124"/>
      <c r="B3" s="399" t="s">
        <v>70</v>
      </c>
      <c r="C3" s="386"/>
      <c r="D3" s="386"/>
      <c r="E3" s="386"/>
      <c r="F3" s="400"/>
      <c r="G3" s="385" t="str">
        <f>B4</f>
        <v>彦根</v>
      </c>
      <c r="H3" s="386"/>
      <c r="I3" s="386"/>
      <c r="J3" s="386"/>
      <c r="K3" s="386"/>
      <c r="L3" s="386"/>
      <c r="M3" s="400"/>
      <c r="N3" s="385" t="str">
        <f>B7</f>
        <v>小国</v>
      </c>
      <c r="O3" s="386"/>
      <c r="P3" s="386"/>
      <c r="Q3" s="386"/>
      <c r="R3" s="386"/>
      <c r="S3" s="386"/>
      <c r="T3" s="400"/>
      <c r="U3" s="385" t="str">
        <f>B10</f>
        <v>朝日</v>
      </c>
      <c r="V3" s="386"/>
      <c r="W3" s="386"/>
      <c r="X3" s="386"/>
      <c r="Y3" s="386"/>
      <c r="Z3" s="386"/>
      <c r="AA3" s="387"/>
      <c r="AB3" s="89" t="s">
        <v>53</v>
      </c>
      <c r="AC3" s="90" t="s">
        <v>54</v>
      </c>
      <c r="AD3" s="90" t="s">
        <v>55</v>
      </c>
      <c r="AE3" s="90" t="s">
        <v>56</v>
      </c>
      <c r="AF3" s="91" t="s">
        <v>57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21.75" customHeight="1">
      <c r="A4" s="124"/>
      <c r="B4" s="365" t="s">
        <v>86</v>
      </c>
      <c r="C4" s="366"/>
      <c r="D4" s="366"/>
      <c r="E4" s="366"/>
      <c r="F4" s="367"/>
      <c r="G4" s="374"/>
      <c r="H4" s="375"/>
      <c r="I4" s="375"/>
      <c r="J4" s="375"/>
      <c r="K4" s="375"/>
      <c r="L4" s="375"/>
      <c r="M4" s="376"/>
      <c r="N4" s="29" t="str">
        <f>B3</f>
        <v>Ａ</v>
      </c>
      <c r="O4" s="30" t="s">
        <v>5</v>
      </c>
      <c r="P4" s="373" t="str">
        <f>IF(N5="","",IF(N5&gt;S5,"○",IF(N5=S5,"△","●")))</f>
        <v>○</v>
      </c>
      <c r="Q4" s="373"/>
      <c r="R4" s="373"/>
      <c r="S4" s="31"/>
      <c r="T4" s="32"/>
      <c r="U4" s="29" t="str">
        <f>B3</f>
        <v>Ａ</v>
      </c>
      <c r="V4" s="30" t="s">
        <v>259</v>
      </c>
      <c r="W4" s="373" t="str">
        <f>IF(U5="","",IF(U5&gt;Z5,"○",IF(U5=Z5,"△","●")))</f>
        <v>●</v>
      </c>
      <c r="X4" s="373"/>
      <c r="Y4" s="373"/>
      <c r="Z4" s="31"/>
      <c r="AA4" s="51"/>
      <c r="AB4" s="344">
        <f>IF(P4="","",AC4*3+AD4)</f>
        <v>3</v>
      </c>
      <c r="AC4" s="347">
        <f>IF(P4="","",COUNTIF(P4:W4,"○"))</f>
        <v>1</v>
      </c>
      <c r="AD4" s="350">
        <f>IF(P4="","",COUNTIF(P4:W4,"△"))</f>
        <v>0</v>
      </c>
      <c r="AE4" s="350">
        <f>IF(P4="","",COUNTIF(P4:W4,"●"))</f>
        <v>1</v>
      </c>
      <c r="AF4" s="353">
        <f>IF(P4="","",RANK(AB4,AB4:AB12))</f>
        <v>2</v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21.75" customHeight="1">
      <c r="A5" s="124"/>
      <c r="B5" s="368"/>
      <c r="C5" s="369"/>
      <c r="D5" s="369"/>
      <c r="E5" s="369"/>
      <c r="F5" s="370"/>
      <c r="G5" s="377"/>
      <c r="H5" s="378"/>
      <c r="I5" s="378"/>
      <c r="J5" s="378"/>
      <c r="K5" s="378"/>
      <c r="L5" s="378"/>
      <c r="M5" s="379"/>
      <c r="N5" s="324">
        <f>IF(P5="","",SUM(P5:P6))</f>
        <v>3</v>
      </c>
      <c r="O5" s="383">
        <f>IF(P5="","",SUM(P5:P6))</f>
        <v>3</v>
      </c>
      <c r="P5" s="33">
        <v>1</v>
      </c>
      <c r="Q5" s="34" t="s">
        <v>52</v>
      </c>
      <c r="R5" s="34">
        <v>1</v>
      </c>
      <c r="S5" s="324">
        <f>IF(R5="","",SUM(R5:R6))</f>
        <v>1</v>
      </c>
      <c r="T5" s="371">
        <f>IF(U5="","",SUM(U5:U6))</f>
        <v>0</v>
      </c>
      <c r="U5" s="324">
        <f>IF(W5="","",SUM(W5:W6))</f>
        <v>0</v>
      </c>
      <c r="V5" s="363">
        <f>IF(W5="","",SUM(W5:W6))</f>
        <v>0</v>
      </c>
      <c r="W5" s="33">
        <v>0</v>
      </c>
      <c r="X5" s="34" t="s">
        <v>52</v>
      </c>
      <c r="Y5" s="35">
        <v>0</v>
      </c>
      <c r="Z5" s="324">
        <f>IF(Y5="","",SUM(Y5:Y6))</f>
        <v>4</v>
      </c>
      <c r="AA5" s="325">
        <f>IF(AB5="","",SUM(AB5:AB6))</f>
      </c>
      <c r="AB5" s="345"/>
      <c r="AC5" s="348"/>
      <c r="AD5" s="351"/>
      <c r="AE5" s="351"/>
      <c r="AF5" s="35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21.75" customHeight="1">
      <c r="A6" s="124"/>
      <c r="B6" s="402" t="s">
        <v>271</v>
      </c>
      <c r="C6" s="403"/>
      <c r="D6" s="403"/>
      <c r="E6" s="403"/>
      <c r="F6" s="404"/>
      <c r="G6" s="380"/>
      <c r="H6" s="381"/>
      <c r="I6" s="381"/>
      <c r="J6" s="381"/>
      <c r="K6" s="381"/>
      <c r="L6" s="381"/>
      <c r="M6" s="382"/>
      <c r="N6" s="326"/>
      <c r="O6" s="364"/>
      <c r="P6" s="33">
        <v>2</v>
      </c>
      <c r="Q6" s="37" t="s">
        <v>52</v>
      </c>
      <c r="R6" s="37">
        <v>0</v>
      </c>
      <c r="S6" s="326"/>
      <c r="T6" s="372"/>
      <c r="U6" s="326"/>
      <c r="V6" s="364"/>
      <c r="W6" s="33">
        <v>0</v>
      </c>
      <c r="X6" s="37" t="s">
        <v>52</v>
      </c>
      <c r="Y6" s="38">
        <v>4</v>
      </c>
      <c r="Z6" s="326"/>
      <c r="AA6" s="327"/>
      <c r="AB6" s="346"/>
      <c r="AC6" s="349"/>
      <c r="AD6" s="352"/>
      <c r="AE6" s="352"/>
      <c r="AF6" s="355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21.75" customHeight="1">
      <c r="A7" s="124"/>
      <c r="B7" s="365" t="s">
        <v>103</v>
      </c>
      <c r="C7" s="366"/>
      <c r="D7" s="366"/>
      <c r="E7" s="366"/>
      <c r="F7" s="367"/>
      <c r="G7" s="29" t="str">
        <f>B3</f>
        <v>Ａ</v>
      </c>
      <c r="H7" s="30" t="str">
        <f>O4</f>
        <v>①</v>
      </c>
      <c r="I7" s="373" t="str">
        <f>IF(G8="","",IF(G8&gt;L8,"○",IF(G8=L8,"△","●")))</f>
        <v>●</v>
      </c>
      <c r="J7" s="373"/>
      <c r="K7" s="373"/>
      <c r="L7" s="31"/>
      <c r="M7" s="32"/>
      <c r="N7" s="374"/>
      <c r="O7" s="375"/>
      <c r="P7" s="375"/>
      <c r="Q7" s="375"/>
      <c r="R7" s="375"/>
      <c r="S7" s="375"/>
      <c r="T7" s="376"/>
      <c r="U7" s="29" t="str">
        <f>B3</f>
        <v>Ａ</v>
      </c>
      <c r="V7" s="30" t="s">
        <v>258</v>
      </c>
      <c r="W7" s="373" t="str">
        <f>IF(U8="","",IF(U8&gt;Z8,"○",IF(U8=Z8,"△","●")))</f>
        <v>●</v>
      </c>
      <c r="X7" s="373"/>
      <c r="Y7" s="373"/>
      <c r="Z7" s="31"/>
      <c r="AA7" s="51"/>
      <c r="AB7" s="344">
        <f>IF(I7="","",AC7*3+AD7)</f>
        <v>0</v>
      </c>
      <c r="AC7" s="347">
        <f>IF(I7="","",COUNTIF(I7:W7,"○"))</f>
        <v>0</v>
      </c>
      <c r="AD7" s="350">
        <f>IF(I7="","",COUNTIF(I7:W7,"△"))</f>
        <v>0</v>
      </c>
      <c r="AE7" s="350">
        <f>IF(I7="","",COUNTIF(I7:W7,"●"))</f>
        <v>2</v>
      </c>
      <c r="AF7" s="353">
        <f>IF(I7="","",RANK(AB7,AB4:AB12))</f>
        <v>3</v>
      </c>
      <c r="AG7" s="124"/>
      <c r="AH7" s="124"/>
      <c r="AI7" s="124"/>
      <c r="AJ7" s="127"/>
      <c r="AK7" s="127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21.75" customHeight="1">
      <c r="A8" s="124"/>
      <c r="B8" s="368"/>
      <c r="C8" s="369"/>
      <c r="D8" s="369"/>
      <c r="E8" s="369"/>
      <c r="F8" s="370"/>
      <c r="G8" s="324">
        <f>IF(I8="","",SUM(I8:I9))</f>
        <v>1</v>
      </c>
      <c r="H8" s="383">
        <f>IF(I8="","",SUM(I8:I9))</f>
        <v>1</v>
      </c>
      <c r="I8" s="33">
        <v>1</v>
      </c>
      <c r="J8" s="34" t="s">
        <v>52</v>
      </c>
      <c r="K8" s="35">
        <v>1</v>
      </c>
      <c r="L8" s="324">
        <f>IF(K8="","",SUM(K8:K9))</f>
        <v>3</v>
      </c>
      <c r="M8" s="383">
        <f>IF(N8="","",SUM(N8:N9))</f>
      </c>
      <c r="N8" s="377"/>
      <c r="O8" s="378"/>
      <c r="P8" s="378"/>
      <c r="Q8" s="378"/>
      <c r="R8" s="378"/>
      <c r="S8" s="378"/>
      <c r="T8" s="379"/>
      <c r="U8" s="324">
        <f>IF(W8="","",SUM(W8:W9))</f>
        <v>0</v>
      </c>
      <c r="V8" s="363">
        <f>IF(W8="","",SUM(W8:W9))</f>
        <v>0</v>
      </c>
      <c r="W8" s="33">
        <v>0</v>
      </c>
      <c r="X8" s="34" t="s">
        <v>52</v>
      </c>
      <c r="Y8" s="35">
        <v>1</v>
      </c>
      <c r="Z8" s="324">
        <f>IF(Y8="","",SUM(Y8:Y9))</f>
        <v>1</v>
      </c>
      <c r="AA8" s="325">
        <f>IF(AB8="","",SUM(AB8:AB9))</f>
      </c>
      <c r="AB8" s="345"/>
      <c r="AC8" s="348"/>
      <c r="AD8" s="351"/>
      <c r="AE8" s="351"/>
      <c r="AF8" s="354"/>
      <c r="AG8" s="124"/>
      <c r="AH8" s="124"/>
      <c r="AI8" s="124"/>
      <c r="AJ8" s="127"/>
      <c r="AK8" s="127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.75" customHeight="1">
      <c r="A9" s="124"/>
      <c r="B9" s="402" t="s">
        <v>272</v>
      </c>
      <c r="C9" s="403"/>
      <c r="D9" s="403"/>
      <c r="E9" s="403"/>
      <c r="F9" s="404"/>
      <c r="G9" s="326"/>
      <c r="H9" s="364"/>
      <c r="I9" s="39">
        <v>0</v>
      </c>
      <c r="J9" s="37" t="s">
        <v>52</v>
      </c>
      <c r="K9" s="38">
        <v>2</v>
      </c>
      <c r="L9" s="326"/>
      <c r="M9" s="364"/>
      <c r="N9" s="380"/>
      <c r="O9" s="381"/>
      <c r="P9" s="381"/>
      <c r="Q9" s="381"/>
      <c r="R9" s="381"/>
      <c r="S9" s="381"/>
      <c r="T9" s="382"/>
      <c r="U9" s="326"/>
      <c r="V9" s="364"/>
      <c r="W9" s="33">
        <v>0</v>
      </c>
      <c r="X9" s="37" t="s">
        <v>52</v>
      </c>
      <c r="Y9" s="35">
        <v>0</v>
      </c>
      <c r="Z9" s="326"/>
      <c r="AA9" s="327"/>
      <c r="AB9" s="346"/>
      <c r="AC9" s="349"/>
      <c r="AD9" s="352"/>
      <c r="AE9" s="352"/>
      <c r="AF9" s="355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21.75" customHeight="1">
      <c r="A10" s="124"/>
      <c r="B10" s="365" t="s">
        <v>98</v>
      </c>
      <c r="C10" s="366"/>
      <c r="D10" s="366"/>
      <c r="E10" s="366"/>
      <c r="F10" s="367"/>
      <c r="G10" s="29" t="str">
        <f>B3</f>
        <v>Ａ</v>
      </c>
      <c r="H10" s="30" t="str">
        <f>V4</f>
        <v>③</v>
      </c>
      <c r="I10" s="373" t="str">
        <f>IF(G11="","",IF(G11&gt;L11,"○",IF(G11=L11,"△","●")))</f>
        <v>○</v>
      </c>
      <c r="J10" s="373"/>
      <c r="K10" s="373"/>
      <c r="L10" s="31"/>
      <c r="M10" s="32"/>
      <c r="N10" s="29" t="str">
        <f>B3</f>
        <v>Ａ</v>
      </c>
      <c r="O10" s="30" t="str">
        <f>V7</f>
        <v>②</v>
      </c>
      <c r="P10" s="373" t="str">
        <f>IF(N11="","",IF(N11&gt;S11,"○",IF(N11=S11,"△","●")))</f>
        <v>○</v>
      </c>
      <c r="Q10" s="373"/>
      <c r="R10" s="373"/>
      <c r="S10" s="31"/>
      <c r="T10" s="32"/>
      <c r="U10" s="374"/>
      <c r="V10" s="375"/>
      <c r="W10" s="375"/>
      <c r="X10" s="375"/>
      <c r="Y10" s="375"/>
      <c r="Z10" s="375"/>
      <c r="AA10" s="390"/>
      <c r="AB10" s="344">
        <f>IF(I10="","",AC10*3+AD10)</f>
        <v>6</v>
      </c>
      <c r="AC10" s="347">
        <f>IF(I10="","",COUNTIF(I10:P10,"○"))</f>
        <v>2</v>
      </c>
      <c r="AD10" s="350">
        <f>IF(P10="","",COUNTIF(I10:P10,"△"))</f>
        <v>0</v>
      </c>
      <c r="AE10" s="350">
        <f>IF(P10="","",COUNTIF(I10:P10,"●"))</f>
        <v>0</v>
      </c>
      <c r="AF10" s="353">
        <f>IF(P10="","",RANK(AB10,AB4:AB12))</f>
        <v>1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7"/>
      <c r="AQ10" s="127"/>
      <c r="AR10" s="124"/>
      <c r="AS10" s="124"/>
      <c r="AT10" s="124"/>
      <c r="AU10" s="124"/>
    </row>
    <row r="11" spans="1:47" ht="21.75" customHeight="1">
      <c r="A11" s="124"/>
      <c r="B11" s="368"/>
      <c r="C11" s="369"/>
      <c r="D11" s="369"/>
      <c r="E11" s="369"/>
      <c r="F11" s="370"/>
      <c r="G11" s="324">
        <f>IF(I11="","",SUM(I11:I12))</f>
        <v>4</v>
      </c>
      <c r="H11" s="363">
        <f>IF(I11="","",SUM(I11:I12))</f>
        <v>4</v>
      </c>
      <c r="I11" s="33">
        <v>0</v>
      </c>
      <c r="J11" s="52" t="s">
        <v>52</v>
      </c>
      <c r="K11" s="35">
        <v>0</v>
      </c>
      <c r="L11" s="363">
        <f>IF(K11="","",SUM(K11:K12))</f>
        <v>0</v>
      </c>
      <c r="M11" s="371">
        <f>IF(N11="","",SUM(N11:N12))</f>
        <v>1</v>
      </c>
      <c r="N11" s="324">
        <f>IF(P11="","",SUM(P11:P12))</f>
        <v>1</v>
      </c>
      <c r="O11" s="363">
        <f>IF(P11="","",SUM(P11:P12))</f>
        <v>1</v>
      </c>
      <c r="P11" s="33">
        <v>1</v>
      </c>
      <c r="Q11" s="52" t="s">
        <v>52</v>
      </c>
      <c r="R11" s="35">
        <v>0</v>
      </c>
      <c r="S11" s="363">
        <f>IF(R11="","",SUM(R11:R12))</f>
        <v>0</v>
      </c>
      <c r="T11" s="371">
        <f>IF(U11="","",SUM(U11:U12))</f>
      </c>
      <c r="U11" s="377"/>
      <c r="V11" s="378"/>
      <c r="W11" s="378"/>
      <c r="X11" s="378"/>
      <c r="Y11" s="378"/>
      <c r="Z11" s="378"/>
      <c r="AA11" s="391"/>
      <c r="AB11" s="345"/>
      <c r="AC11" s="348"/>
      <c r="AD11" s="351"/>
      <c r="AE11" s="351"/>
      <c r="AF11" s="35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7"/>
      <c r="AQ11" s="127"/>
      <c r="AR11" s="124"/>
      <c r="AS11" s="124"/>
      <c r="AT11" s="124"/>
      <c r="AU11" s="124"/>
    </row>
    <row r="12" spans="1:47" ht="21.75" customHeight="1" thickBot="1">
      <c r="A12" s="124"/>
      <c r="B12" s="396" t="s">
        <v>273</v>
      </c>
      <c r="C12" s="397"/>
      <c r="D12" s="397"/>
      <c r="E12" s="397"/>
      <c r="F12" s="398"/>
      <c r="G12" s="395"/>
      <c r="H12" s="388"/>
      <c r="I12" s="41">
        <v>4</v>
      </c>
      <c r="J12" s="42" t="s">
        <v>52</v>
      </c>
      <c r="K12" s="43">
        <v>0</v>
      </c>
      <c r="L12" s="388"/>
      <c r="M12" s="389"/>
      <c r="N12" s="395"/>
      <c r="O12" s="388"/>
      <c r="P12" s="41">
        <v>0</v>
      </c>
      <c r="Q12" s="42" t="s">
        <v>52</v>
      </c>
      <c r="R12" s="43">
        <v>0</v>
      </c>
      <c r="S12" s="388"/>
      <c r="T12" s="389"/>
      <c r="U12" s="392"/>
      <c r="V12" s="393"/>
      <c r="W12" s="393"/>
      <c r="X12" s="393"/>
      <c r="Y12" s="393"/>
      <c r="Z12" s="393"/>
      <c r="AA12" s="394"/>
      <c r="AB12" s="356"/>
      <c r="AC12" s="357"/>
      <c r="AD12" s="358"/>
      <c r="AE12" s="358"/>
      <c r="AF12" s="359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13.5" thickBot="1">
      <c r="A13" s="124"/>
      <c r="B13" s="124"/>
      <c r="C13" s="124"/>
      <c r="D13" s="124"/>
      <c r="E13" s="124"/>
      <c r="F13" s="124"/>
      <c r="G13" s="124"/>
      <c r="H13" s="124"/>
      <c r="I13" s="127"/>
      <c r="J13" s="127"/>
      <c r="K13" s="124"/>
      <c r="L13" s="127"/>
      <c r="M13" s="127"/>
      <c r="N13" s="124"/>
      <c r="O13" s="124"/>
      <c r="P13" s="124"/>
      <c r="Q13" s="124"/>
      <c r="R13" s="124"/>
      <c r="S13" s="124"/>
      <c r="T13" s="124"/>
      <c r="U13" s="127"/>
      <c r="V13" s="127"/>
      <c r="W13" s="124"/>
      <c r="X13" s="127"/>
      <c r="Y13" s="127"/>
      <c r="Z13" s="124"/>
      <c r="AA13" s="124"/>
      <c r="AB13" s="124"/>
      <c r="AC13" s="124"/>
      <c r="AD13" s="124"/>
      <c r="AE13" s="124"/>
      <c r="AF13" s="124"/>
      <c r="AG13" s="127"/>
      <c r="AH13" s="127"/>
      <c r="AI13" s="124"/>
      <c r="AJ13" s="127"/>
      <c r="AK13" s="127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33">
      <c r="A14" s="124"/>
      <c r="B14" s="399" t="s">
        <v>71</v>
      </c>
      <c r="C14" s="386"/>
      <c r="D14" s="386"/>
      <c r="E14" s="386"/>
      <c r="F14" s="400"/>
      <c r="G14" s="385" t="str">
        <f>B15</f>
        <v>常磐</v>
      </c>
      <c r="H14" s="386"/>
      <c r="I14" s="386"/>
      <c r="J14" s="386"/>
      <c r="K14" s="386"/>
      <c r="L14" s="386"/>
      <c r="M14" s="400"/>
      <c r="N14" s="385" t="str">
        <f>B18</f>
        <v>津沢</v>
      </c>
      <c r="O14" s="386"/>
      <c r="P14" s="386"/>
      <c r="Q14" s="386"/>
      <c r="R14" s="386"/>
      <c r="S14" s="386"/>
      <c r="T14" s="400"/>
      <c r="U14" s="385" t="str">
        <f>B21</f>
        <v>伊万里</v>
      </c>
      <c r="V14" s="386"/>
      <c r="W14" s="386"/>
      <c r="X14" s="386"/>
      <c r="Y14" s="386"/>
      <c r="Z14" s="386"/>
      <c r="AA14" s="387"/>
      <c r="AB14" s="89" t="s">
        <v>53</v>
      </c>
      <c r="AC14" s="90" t="s">
        <v>54</v>
      </c>
      <c r="AD14" s="90" t="s">
        <v>55</v>
      </c>
      <c r="AE14" s="90" t="s">
        <v>56</v>
      </c>
      <c r="AF14" s="91" t="s">
        <v>57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23.25" customHeight="1">
      <c r="A15" s="124"/>
      <c r="B15" s="365" t="s">
        <v>88</v>
      </c>
      <c r="C15" s="366"/>
      <c r="D15" s="366"/>
      <c r="E15" s="366"/>
      <c r="F15" s="367"/>
      <c r="G15" s="374"/>
      <c r="H15" s="375"/>
      <c r="I15" s="375"/>
      <c r="J15" s="375"/>
      <c r="K15" s="375"/>
      <c r="L15" s="375"/>
      <c r="M15" s="376"/>
      <c r="N15" s="29" t="str">
        <f>B14</f>
        <v>Ｂ</v>
      </c>
      <c r="O15" s="30" t="s">
        <v>5</v>
      </c>
      <c r="P15" s="373" t="str">
        <f>IF(N16="","",IF(N16&gt;S16,"○",IF(N16=S16,"△","●")))</f>
        <v>●</v>
      </c>
      <c r="Q15" s="373"/>
      <c r="R15" s="373"/>
      <c r="S15" s="31"/>
      <c r="T15" s="32"/>
      <c r="U15" s="29" t="str">
        <f>B14</f>
        <v>Ｂ</v>
      </c>
      <c r="V15" s="30" t="s">
        <v>259</v>
      </c>
      <c r="W15" s="373" t="str">
        <f>IF(U16="","",IF(U16&gt;Z16,"○",IF(U16=Z16,"△","●")))</f>
        <v>●</v>
      </c>
      <c r="X15" s="373"/>
      <c r="Y15" s="373"/>
      <c r="Z15" s="31"/>
      <c r="AA15" s="51"/>
      <c r="AB15" s="344">
        <f>IF(P15="","",AC15*3+AD15)</f>
        <v>0</v>
      </c>
      <c r="AC15" s="347">
        <f>IF(P15="","",COUNTIF(P15:W15,"○"))</f>
        <v>0</v>
      </c>
      <c r="AD15" s="350">
        <f>IF(P15="","",COUNTIF(P15:W15,"△"))</f>
        <v>0</v>
      </c>
      <c r="AE15" s="350">
        <f>IF(P15="","",COUNTIF(P15:W15,"●"))</f>
        <v>2</v>
      </c>
      <c r="AF15" s="353">
        <f>IF(P15="","",RANK(AB15,AB15:AB23))</f>
        <v>3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23.25" customHeight="1">
      <c r="A16" s="124"/>
      <c r="B16" s="368"/>
      <c r="C16" s="369"/>
      <c r="D16" s="369"/>
      <c r="E16" s="369"/>
      <c r="F16" s="370"/>
      <c r="G16" s="377"/>
      <c r="H16" s="378"/>
      <c r="I16" s="378"/>
      <c r="J16" s="378"/>
      <c r="K16" s="378"/>
      <c r="L16" s="378"/>
      <c r="M16" s="379"/>
      <c r="N16" s="324">
        <f>IF(P16="","",SUM(P16:P17))</f>
        <v>0</v>
      </c>
      <c r="O16" s="383">
        <f>IF(P16="","",SUM(P16:P17))</f>
        <v>0</v>
      </c>
      <c r="P16" s="33">
        <v>0</v>
      </c>
      <c r="Q16" s="34" t="s">
        <v>52</v>
      </c>
      <c r="R16" s="34">
        <v>3</v>
      </c>
      <c r="S16" s="324">
        <f>IF(R16="","",SUM(R16:R17))</f>
        <v>3</v>
      </c>
      <c r="T16" s="371">
        <f>IF(U16="","",SUM(U16:U17))</f>
        <v>0</v>
      </c>
      <c r="U16" s="324">
        <f>IF(W16="","",SUM(W16:W17))</f>
        <v>0</v>
      </c>
      <c r="V16" s="363">
        <f>IF(W16="","",SUM(W16:W17))</f>
        <v>0</v>
      </c>
      <c r="W16" s="33">
        <v>0</v>
      </c>
      <c r="X16" s="34" t="s">
        <v>52</v>
      </c>
      <c r="Y16" s="35">
        <v>0</v>
      </c>
      <c r="Z16" s="324">
        <f>IF(Y16="","",SUM(Y16:Y17))</f>
        <v>1</v>
      </c>
      <c r="AA16" s="325">
        <f>IF(AB16="","",SUM(AB16:AB17))</f>
      </c>
      <c r="AB16" s="345"/>
      <c r="AC16" s="348"/>
      <c r="AD16" s="351"/>
      <c r="AE16" s="351"/>
      <c r="AF16" s="35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23.25" customHeight="1">
      <c r="A17" s="124"/>
      <c r="B17" s="402" t="s">
        <v>274</v>
      </c>
      <c r="C17" s="403"/>
      <c r="D17" s="403"/>
      <c r="E17" s="403"/>
      <c r="F17" s="404"/>
      <c r="G17" s="380"/>
      <c r="H17" s="381"/>
      <c r="I17" s="381"/>
      <c r="J17" s="381"/>
      <c r="K17" s="381"/>
      <c r="L17" s="381"/>
      <c r="M17" s="382"/>
      <c r="N17" s="326"/>
      <c r="O17" s="364"/>
      <c r="P17" s="33">
        <v>0</v>
      </c>
      <c r="Q17" s="37" t="s">
        <v>52</v>
      </c>
      <c r="R17" s="37">
        <v>0</v>
      </c>
      <c r="S17" s="326"/>
      <c r="T17" s="372"/>
      <c r="U17" s="326"/>
      <c r="V17" s="364"/>
      <c r="W17" s="33">
        <v>0</v>
      </c>
      <c r="X17" s="37" t="s">
        <v>52</v>
      </c>
      <c r="Y17" s="38">
        <v>1</v>
      </c>
      <c r="Z17" s="326"/>
      <c r="AA17" s="327"/>
      <c r="AB17" s="346"/>
      <c r="AC17" s="349"/>
      <c r="AD17" s="352"/>
      <c r="AE17" s="352"/>
      <c r="AF17" s="355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23.25" customHeight="1">
      <c r="A18" s="124"/>
      <c r="B18" s="365" t="s">
        <v>109</v>
      </c>
      <c r="C18" s="366"/>
      <c r="D18" s="366"/>
      <c r="E18" s="366"/>
      <c r="F18" s="367"/>
      <c r="G18" s="29" t="str">
        <f>B14</f>
        <v>Ｂ</v>
      </c>
      <c r="H18" s="30" t="str">
        <f>O15</f>
        <v>①</v>
      </c>
      <c r="I18" s="373" t="str">
        <f>IF(G19="","",IF(G19&gt;L19,"○",IF(G19=L19,"△","●")))</f>
        <v>○</v>
      </c>
      <c r="J18" s="373"/>
      <c r="K18" s="373"/>
      <c r="L18" s="31"/>
      <c r="M18" s="32"/>
      <c r="N18" s="374"/>
      <c r="O18" s="375"/>
      <c r="P18" s="375"/>
      <c r="Q18" s="375"/>
      <c r="R18" s="375"/>
      <c r="S18" s="375"/>
      <c r="T18" s="376"/>
      <c r="U18" s="29" t="str">
        <f>B14</f>
        <v>Ｂ</v>
      </c>
      <c r="V18" s="30" t="s">
        <v>258</v>
      </c>
      <c r="W18" s="373" t="str">
        <f>IF(U19="","",IF(U19&gt;Z19,"○",IF(U19=Z19,"△","●")))</f>
        <v>○</v>
      </c>
      <c r="X18" s="373"/>
      <c r="Y18" s="373"/>
      <c r="Z18" s="31"/>
      <c r="AA18" s="51"/>
      <c r="AB18" s="344">
        <f>IF(I18="","",AC18*3+AD18)</f>
        <v>6</v>
      </c>
      <c r="AC18" s="347">
        <f>IF(I18="","",COUNTIF(I18:W18,"○"))</f>
        <v>2</v>
      </c>
      <c r="AD18" s="350">
        <f>IF(I18="","",COUNTIF(I18:W18,"△"))</f>
        <v>0</v>
      </c>
      <c r="AE18" s="350">
        <f>IF(I18="","",COUNTIF(I18:W18,"●"))</f>
        <v>0</v>
      </c>
      <c r="AF18" s="353">
        <f>IF(I18="","",RANK(AB18,AB15:AB23))</f>
        <v>1</v>
      </c>
      <c r="AG18" s="124"/>
      <c r="AH18" s="124"/>
      <c r="AI18" s="124"/>
      <c r="AJ18" s="127"/>
      <c r="AK18" s="127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23.25" customHeight="1">
      <c r="A19" s="124"/>
      <c r="B19" s="368"/>
      <c r="C19" s="369"/>
      <c r="D19" s="369"/>
      <c r="E19" s="369"/>
      <c r="F19" s="370"/>
      <c r="G19" s="324">
        <f>IF(I19="","",SUM(I19:I20))</f>
        <v>3</v>
      </c>
      <c r="H19" s="383">
        <f>IF(I19="","",SUM(I19:I20))</f>
        <v>3</v>
      </c>
      <c r="I19" s="33">
        <v>3</v>
      </c>
      <c r="J19" s="34" t="s">
        <v>52</v>
      </c>
      <c r="K19" s="35">
        <v>0</v>
      </c>
      <c r="L19" s="383">
        <f>IF(K19="","",SUM(K19:K20))</f>
        <v>0</v>
      </c>
      <c r="M19" s="371">
        <f>IF(N19="","",SUM(N19:N20))</f>
      </c>
      <c r="N19" s="377"/>
      <c r="O19" s="378"/>
      <c r="P19" s="378"/>
      <c r="Q19" s="378"/>
      <c r="R19" s="378"/>
      <c r="S19" s="378"/>
      <c r="T19" s="379"/>
      <c r="U19" s="324">
        <f>IF(W19="","",SUM(W19:W20))</f>
        <v>3</v>
      </c>
      <c r="V19" s="363">
        <f>IF(W19="","",SUM(W19:W20))</f>
        <v>3</v>
      </c>
      <c r="W19" s="33">
        <v>1</v>
      </c>
      <c r="X19" s="34" t="s">
        <v>52</v>
      </c>
      <c r="Y19" s="35">
        <v>0</v>
      </c>
      <c r="Z19" s="324">
        <f>IF(Y19="","",SUM(Y19:Y20))</f>
        <v>0</v>
      </c>
      <c r="AA19" s="325">
        <f>IF(AB19="","",SUM(AB19:AB20))</f>
      </c>
      <c r="AB19" s="345"/>
      <c r="AC19" s="348"/>
      <c r="AD19" s="351"/>
      <c r="AE19" s="351"/>
      <c r="AF19" s="354"/>
      <c r="AG19" s="124"/>
      <c r="AH19" s="124"/>
      <c r="AI19" s="124"/>
      <c r="AJ19" s="127"/>
      <c r="AK19" s="127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23.25" customHeight="1">
      <c r="A20" s="124"/>
      <c r="B20" s="402" t="s">
        <v>275</v>
      </c>
      <c r="C20" s="403"/>
      <c r="D20" s="403"/>
      <c r="E20" s="403"/>
      <c r="F20" s="404"/>
      <c r="G20" s="326"/>
      <c r="H20" s="364"/>
      <c r="I20" s="39">
        <v>0</v>
      </c>
      <c r="J20" s="37" t="s">
        <v>52</v>
      </c>
      <c r="K20" s="38">
        <v>0</v>
      </c>
      <c r="L20" s="364"/>
      <c r="M20" s="372"/>
      <c r="N20" s="380"/>
      <c r="O20" s="381"/>
      <c r="P20" s="381"/>
      <c r="Q20" s="381"/>
      <c r="R20" s="381"/>
      <c r="S20" s="381"/>
      <c r="T20" s="382"/>
      <c r="U20" s="326"/>
      <c r="V20" s="364"/>
      <c r="W20" s="33">
        <v>2</v>
      </c>
      <c r="X20" s="37" t="s">
        <v>52</v>
      </c>
      <c r="Y20" s="35">
        <v>0</v>
      </c>
      <c r="Z20" s="326"/>
      <c r="AA20" s="327"/>
      <c r="AB20" s="346"/>
      <c r="AC20" s="349"/>
      <c r="AD20" s="352"/>
      <c r="AE20" s="352"/>
      <c r="AF20" s="355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23.25" customHeight="1">
      <c r="A21" s="124"/>
      <c r="B21" s="365" t="s">
        <v>80</v>
      </c>
      <c r="C21" s="366"/>
      <c r="D21" s="366"/>
      <c r="E21" s="366"/>
      <c r="F21" s="367"/>
      <c r="G21" s="29" t="str">
        <f>B14</f>
        <v>Ｂ</v>
      </c>
      <c r="H21" s="30" t="str">
        <f>V15</f>
        <v>③</v>
      </c>
      <c r="I21" s="373" t="str">
        <f>IF(G22="","",IF(G22&gt;L22,"○",IF(G22=L22,"△","●")))</f>
        <v>○</v>
      </c>
      <c r="J21" s="373"/>
      <c r="K21" s="373"/>
      <c r="L21" s="31"/>
      <c r="M21" s="32"/>
      <c r="N21" s="29" t="str">
        <f>B14</f>
        <v>Ｂ</v>
      </c>
      <c r="O21" s="30" t="str">
        <f>V18</f>
        <v>②</v>
      </c>
      <c r="P21" s="373" t="str">
        <f>IF(N22="","",IF(N22&gt;S22,"○",IF(N22=S22,"△","●")))</f>
        <v>●</v>
      </c>
      <c r="Q21" s="373"/>
      <c r="R21" s="373"/>
      <c r="S21" s="31"/>
      <c r="T21" s="32"/>
      <c r="U21" s="374"/>
      <c r="V21" s="375"/>
      <c r="W21" s="375"/>
      <c r="X21" s="375"/>
      <c r="Y21" s="375"/>
      <c r="Z21" s="375"/>
      <c r="AA21" s="390"/>
      <c r="AB21" s="344">
        <f>IF(I21="","",AC21*3+AD21)</f>
        <v>3</v>
      </c>
      <c r="AC21" s="347">
        <f>IF(I21="","",COUNTIF(I21:P21,"○"))</f>
        <v>1</v>
      </c>
      <c r="AD21" s="350">
        <f>IF(P21="","",COUNTIF(I21:P21,"△"))</f>
        <v>0</v>
      </c>
      <c r="AE21" s="350">
        <f>IF(P21="","",COUNTIF(I21:P21,"●"))</f>
        <v>1</v>
      </c>
      <c r="AF21" s="353">
        <f>IF(P21="","",RANK(AB21,AB15:AB23))</f>
        <v>2</v>
      </c>
      <c r="AG21" s="124"/>
      <c r="AH21" s="124"/>
      <c r="AI21" s="124"/>
      <c r="AJ21" s="124"/>
      <c r="AK21" s="124"/>
      <c r="AL21" s="124"/>
      <c r="AM21" s="124"/>
      <c r="AN21" s="124"/>
      <c r="AO21" s="124"/>
      <c r="AP21" s="127"/>
      <c r="AQ21" s="127"/>
      <c r="AR21" s="124"/>
      <c r="AS21" s="124"/>
      <c r="AT21" s="124"/>
      <c r="AU21" s="124"/>
    </row>
    <row r="22" spans="1:47" ht="23.25" customHeight="1">
      <c r="A22" s="124"/>
      <c r="B22" s="368"/>
      <c r="C22" s="369"/>
      <c r="D22" s="369"/>
      <c r="E22" s="369"/>
      <c r="F22" s="370"/>
      <c r="G22" s="324">
        <f>IF(I22="","",SUM(I22:I23))</f>
        <v>1</v>
      </c>
      <c r="H22" s="363">
        <f>IF(I22="","",SUM(I22:I23))</f>
        <v>1</v>
      </c>
      <c r="I22" s="33">
        <v>0</v>
      </c>
      <c r="J22" s="52" t="s">
        <v>52</v>
      </c>
      <c r="K22" s="35">
        <v>0</v>
      </c>
      <c r="L22" s="363">
        <f>IF(K22="","",SUM(K22:K23))</f>
        <v>0</v>
      </c>
      <c r="M22" s="371">
        <f>IF(N22="","",SUM(N22:N23))</f>
        <v>0</v>
      </c>
      <c r="N22" s="324">
        <f>IF(P22="","",SUM(P22:P23))</f>
        <v>0</v>
      </c>
      <c r="O22" s="363">
        <f>IF(P22="","",SUM(P22:P23))</f>
        <v>0</v>
      </c>
      <c r="P22" s="33">
        <v>0</v>
      </c>
      <c r="Q22" s="52" t="s">
        <v>52</v>
      </c>
      <c r="R22" s="35">
        <v>1</v>
      </c>
      <c r="S22" s="363">
        <f>IF(R22="","",SUM(R22:R23))</f>
        <v>3</v>
      </c>
      <c r="T22" s="371">
        <f>IF(U22="","",SUM(U22:U23))</f>
      </c>
      <c r="U22" s="377"/>
      <c r="V22" s="378"/>
      <c r="W22" s="378"/>
      <c r="X22" s="378"/>
      <c r="Y22" s="378"/>
      <c r="Z22" s="378"/>
      <c r="AA22" s="391"/>
      <c r="AB22" s="345"/>
      <c r="AC22" s="348"/>
      <c r="AD22" s="351"/>
      <c r="AE22" s="351"/>
      <c r="AF22" s="35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7"/>
      <c r="AQ22" s="127"/>
      <c r="AR22" s="124"/>
      <c r="AS22" s="124"/>
      <c r="AT22" s="124"/>
      <c r="AU22" s="124"/>
    </row>
    <row r="23" spans="1:47" ht="23.25" customHeight="1" thickBot="1">
      <c r="A23" s="124"/>
      <c r="B23" s="396" t="s">
        <v>276</v>
      </c>
      <c r="C23" s="397"/>
      <c r="D23" s="397"/>
      <c r="E23" s="397"/>
      <c r="F23" s="398"/>
      <c r="G23" s="395"/>
      <c r="H23" s="388"/>
      <c r="I23" s="41">
        <v>1</v>
      </c>
      <c r="J23" s="42" t="s">
        <v>52</v>
      </c>
      <c r="K23" s="43">
        <v>0</v>
      </c>
      <c r="L23" s="388"/>
      <c r="M23" s="389"/>
      <c r="N23" s="395"/>
      <c r="O23" s="388"/>
      <c r="P23" s="41">
        <v>0</v>
      </c>
      <c r="Q23" s="42" t="s">
        <v>52</v>
      </c>
      <c r="R23" s="43">
        <v>2</v>
      </c>
      <c r="S23" s="388"/>
      <c r="T23" s="389"/>
      <c r="U23" s="392"/>
      <c r="V23" s="393"/>
      <c r="W23" s="393"/>
      <c r="X23" s="393"/>
      <c r="Y23" s="393"/>
      <c r="Z23" s="393"/>
      <c r="AA23" s="394"/>
      <c r="AB23" s="356"/>
      <c r="AC23" s="357"/>
      <c r="AD23" s="358"/>
      <c r="AE23" s="358"/>
      <c r="AF23" s="359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3.5" thickBot="1">
      <c r="A24" s="124"/>
      <c r="B24" s="126"/>
      <c r="C24" s="126"/>
      <c r="D24" s="124"/>
      <c r="E24" s="124"/>
      <c r="F24" s="126"/>
      <c r="G24" s="126"/>
      <c r="H24" s="126"/>
      <c r="I24" s="126"/>
      <c r="J24" s="126"/>
      <c r="K24" s="124"/>
      <c r="L24" s="126"/>
      <c r="M24" s="126"/>
      <c r="N24" s="124"/>
      <c r="O24" s="126"/>
      <c r="P24" s="126"/>
      <c r="Q24" s="124"/>
      <c r="R24" s="126"/>
      <c r="S24" s="126"/>
      <c r="T24" s="126"/>
      <c r="U24" s="126"/>
      <c r="V24" s="126"/>
      <c r="W24" s="124"/>
      <c r="X24" s="126"/>
      <c r="Y24" s="126"/>
      <c r="Z24" s="126"/>
      <c r="AA24" s="126"/>
      <c r="AB24" s="126"/>
      <c r="AC24" s="124"/>
      <c r="AD24" s="126"/>
      <c r="AE24" s="126"/>
      <c r="AF24" s="124"/>
      <c r="AG24" s="126"/>
      <c r="AH24" s="126"/>
      <c r="AI24" s="124"/>
      <c r="AJ24" s="126"/>
      <c r="AK24" s="126"/>
      <c r="AL24" s="126"/>
      <c r="AM24" s="126"/>
      <c r="AN24" s="126"/>
      <c r="AO24" s="124"/>
      <c r="AP24" s="124"/>
      <c r="AQ24" s="126"/>
      <c r="AR24" s="126"/>
      <c r="AS24" s="124"/>
      <c r="AT24" s="124"/>
      <c r="AU24" s="124"/>
    </row>
    <row r="25" spans="1:47" ht="33">
      <c r="A25" s="124"/>
      <c r="B25" s="399" t="s">
        <v>72</v>
      </c>
      <c r="C25" s="386"/>
      <c r="D25" s="386"/>
      <c r="E25" s="386"/>
      <c r="F25" s="400"/>
      <c r="G25" s="385" t="str">
        <f>B26</f>
        <v>広島</v>
      </c>
      <c r="H25" s="386"/>
      <c r="I25" s="386"/>
      <c r="J25" s="386"/>
      <c r="K25" s="386"/>
      <c r="L25" s="386"/>
      <c r="M25" s="400"/>
      <c r="N25" s="385" t="str">
        <f>B29</f>
        <v>Echizen</v>
      </c>
      <c r="O25" s="386"/>
      <c r="P25" s="386"/>
      <c r="Q25" s="386"/>
      <c r="R25" s="386"/>
      <c r="S25" s="386"/>
      <c r="T25" s="400"/>
      <c r="U25" s="385" t="str">
        <f>B32</f>
        <v>くす</v>
      </c>
      <c r="V25" s="386"/>
      <c r="W25" s="386"/>
      <c r="X25" s="386"/>
      <c r="Y25" s="386"/>
      <c r="Z25" s="386"/>
      <c r="AA25" s="387"/>
      <c r="AB25" s="89" t="s">
        <v>53</v>
      </c>
      <c r="AC25" s="90" t="s">
        <v>54</v>
      </c>
      <c r="AD25" s="90" t="s">
        <v>55</v>
      </c>
      <c r="AE25" s="90" t="s">
        <v>56</v>
      </c>
      <c r="AF25" s="91" t="s">
        <v>57</v>
      </c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23.25" customHeight="1">
      <c r="A26" s="124"/>
      <c r="B26" s="365" t="s">
        <v>99</v>
      </c>
      <c r="C26" s="366"/>
      <c r="D26" s="366"/>
      <c r="E26" s="366"/>
      <c r="F26" s="367"/>
      <c r="G26" s="374"/>
      <c r="H26" s="375"/>
      <c r="I26" s="375"/>
      <c r="J26" s="375"/>
      <c r="K26" s="375"/>
      <c r="L26" s="375"/>
      <c r="M26" s="376"/>
      <c r="N26" s="29" t="str">
        <f>B25</f>
        <v>Ｃ</v>
      </c>
      <c r="O26" s="30" t="s">
        <v>5</v>
      </c>
      <c r="P26" s="373" t="str">
        <f>IF(N27="","",IF(N27&gt;S27,"○",IF(N27=S27,"△","●")))</f>
        <v>○</v>
      </c>
      <c r="Q26" s="373"/>
      <c r="R26" s="373"/>
      <c r="S26" s="31"/>
      <c r="T26" s="32"/>
      <c r="U26" s="29" t="str">
        <f>B25</f>
        <v>Ｃ</v>
      </c>
      <c r="V26" s="30" t="s">
        <v>259</v>
      </c>
      <c r="W26" s="373" t="str">
        <f>IF(U27="","",IF(U27&gt;Z27,"○",IF(U27=Z27,"△","●")))</f>
        <v>○</v>
      </c>
      <c r="X26" s="373"/>
      <c r="Y26" s="373"/>
      <c r="Z26" s="31"/>
      <c r="AA26" s="51"/>
      <c r="AB26" s="344">
        <f>IF(P26="","",AC26*3+AD26)</f>
        <v>6</v>
      </c>
      <c r="AC26" s="347">
        <f>IF(P26="","",COUNTIF(P26:W26,"○"))</f>
        <v>2</v>
      </c>
      <c r="AD26" s="350">
        <f>IF(P26="","",COUNTIF(P26:W26,"△"))</f>
        <v>0</v>
      </c>
      <c r="AE26" s="350">
        <f>IF(P26="","",COUNTIF(P26:W26,"●"))</f>
        <v>0</v>
      </c>
      <c r="AF26" s="353">
        <f>IF(P26="","",RANK(AB26,AB26:AB34))</f>
        <v>1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23.25" customHeight="1">
      <c r="A27" s="124"/>
      <c r="B27" s="368"/>
      <c r="C27" s="369"/>
      <c r="D27" s="369"/>
      <c r="E27" s="369"/>
      <c r="F27" s="370"/>
      <c r="G27" s="377"/>
      <c r="H27" s="378"/>
      <c r="I27" s="378"/>
      <c r="J27" s="378"/>
      <c r="K27" s="378"/>
      <c r="L27" s="378"/>
      <c r="M27" s="379"/>
      <c r="N27" s="324">
        <f>IF(P27="","",SUM(P27:P28))</f>
        <v>2</v>
      </c>
      <c r="O27" s="383">
        <f>IF(P27="","",SUM(P27:P28))</f>
        <v>2</v>
      </c>
      <c r="P27" s="33">
        <v>1</v>
      </c>
      <c r="Q27" s="34" t="s">
        <v>52</v>
      </c>
      <c r="R27" s="34">
        <v>0</v>
      </c>
      <c r="S27" s="324">
        <f>IF(R27="","",SUM(R27:R28))</f>
        <v>0</v>
      </c>
      <c r="T27" s="371">
        <f>IF(U27="","",SUM(U27:U28))</f>
        <v>6</v>
      </c>
      <c r="U27" s="324">
        <f>IF(W27="","",SUM(W27:W28))</f>
        <v>6</v>
      </c>
      <c r="V27" s="363">
        <f>IF(W27="","",SUM(W27:W28))</f>
        <v>6</v>
      </c>
      <c r="W27" s="33">
        <v>4</v>
      </c>
      <c r="X27" s="34" t="s">
        <v>52</v>
      </c>
      <c r="Y27" s="35">
        <v>0</v>
      </c>
      <c r="Z27" s="324">
        <f>IF(Y27="","",SUM(Y27:Y28))</f>
        <v>0</v>
      </c>
      <c r="AA27" s="325">
        <f>IF(AB27="","",SUM(AB27:AB28))</f>
      </c>
      <c r="AB27" s="345"/>
      <c r="AC27" s="348"/>
      <c r="AD27" s="351"/>
      <c r="AE27" s="351"/>
      <c r="AF27" s="35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23.25" customHeight="1">
      <c r="A28" s="124"/>
      <c r="B28" s="402" t="s">
        <v>277</v>
      </c>
      <c r="C28" s="403"/>
      <c r="D28" s="403"/>
      <c r="E28" s="403"/>
      <c r="F28" s="404"/>
      <c r="G28" s="380"/>
      <c r="H28" s="381"/>
      <c r="I28" s="381"/>
      <c r="J28" s="381"/>
      <c r="K28" s="381"/>
      <c r="L28" s="381"/>
      <c r="M28" s="382"/>
      <c r="N28" s="326"/>
      <c r="O28" s="364"/>
      <c r="P28" s="33">
        <v>1</v>
      </c>
      <c r="Q28" s="37" t="s">
        <v>52</v>
      </c>
      <c r="R28" s="37">
        <v>0</v>
      </c>
      <c r="S28" s="326"/>
      <c r="T28" s="372"/>
      <c r="U28" s="326"/>
      <c r="V28" s="364"/>
      <c r="W28" s="33">
        <v>2</v>
      </c>
      <c r="X28" s="37" t="s">
        <v>52</v>
      </c>
      <c r="Y28" s="38">
        <v>0</v>
      </c>
      <c r="Z28" s="326"/>
      <c r="AA28" s="327"/>
      <c r="AB28" s="346"/>
      <c r="AC28" s="349"/>
      <c r="AD28" s="352"/>
      <c r="AE28" s="352"/>
      <c r="AF28" s="355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23.25" customHeight="1">
      <c r="A29" s="124"/>
      <c r="B29" s="365" t="s">
        <v>363</v>
      </c>
      <c r="C29" s="366"/>
      <c r="D29" s="366"/>
      <c r="E29" s="366"/>
      <c r="F29" s="367"/>
      <c r="G29" s="29" t="str">
        <f>B25</f>
        <v>Ｃ</v>
      </c>
      <c r="H29" s="30" t="str">
        <f>O26</f>
        <v>①</v>
      </c>
      <c r="I29" s="373" t="str">
        <f>IF(G30="","",IF(G30&gt;L30,"○",IF(G30=L30,"△","●")))</f>
        <v>●</v>
      </c>
      <c r="J29" s="373"/>
      <c r="K29" s="373"/>
      <c r="L29" s="31"/>
      <c r="M29" s="32"/>
      <c r="N29" s="374"/>
      <c r="O29" s="375"/>
      <c r="P29" s="375"/>
      <c r="Q29" s="375"/>
      <c r="R29" s="375"/>
      <c r="S29" s="375"/>
      <c r="T29" s="376"/>
      <c r="U29" s="29" t="str">
        <f>B25</f>
        <v>Ｃ</v>
      </c>
      <c r="V29" s="30" t="s">
        <v>258</v>
      </c>
      <c r="W29" s="373" t="str">
        <f>IF(U30="","",IF(U30&gt;Z30,"○",IF(U30=Z30,"△","●")))</f>
        <v>○</v>
      </c>
      <c r="X29" s="373"/>
      <c r="Y29" s="373"/>
      <c r="Z29" s="31"/>
      <c r="AA29" s="51"/>
      <c r="AB29" s="344">
        <f>IF(I29="","",AC29*3+AD29)</f>
        <v>3</v>
      </c>
      <c r="AC29" s="347">
        <f>IF(I29="","",COUNTIF(I29:W29,"○"))</f>
        <v>1</v>
      </c>
      <c r="AD29" s="350">
        <f>IF(I29="","",COUNTIF(I29:W29,"△"))</f>
        <v>0</v>
      </c>
      <c r="AE29" s="350">
        <f>IF(I29="","",COUNTIF(I29:W29,"●"))</f>
        <v>1</v>
      </c>
      <c r="AF29" s="353">
        <f>IF(I29="","",RANK(AB29,AB26:AB34))</f>
        <v>2</v>
      </c>
      <c r="AG29" s="124"/>
      <c r="AH29" s="124"/>
      <c r="AI29" s="124"/>
      <c r="AJ29" s="127"/>
      <c r="AK29" s="127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23.25" customHeight="1">
      <c r="A30" s="124"/>
      <c r="B30" s="368"/>
      <c r="C30" s="369"/>
      <c r="D30" s="369"/>
      <c r="E30" s="369"/>
      <c r="F30" s="370"/>
      <c r="G30" s="324">
        <f>IF(I30="","",SUM(I30:I31))</f>
        <v>0</v>
      </c>
      <c r="H30" s="383">
        <f>IF(I30="","",SUM(I30:I31))</f>
        <v>0</v>
      </c>
      <c r="I30" s="33">
        <v>0</v>
      </c>
      <c r="J30" s="34" t="s">
        <v>52</v>
      </c>
      <c r="K30" s="35">
        <v>1</v>
      </c>
      <c r="L30" s="383">
        <f>IF(K30="","",SUM(K30:K31))</f>
        <v>2</v>
      </c>
      <c r="M30" s="371">
        <f>IF(N30="","",SUM(N30:N31))</f>
      </c>
      <c r="N30" s="377"/>
      <c r="O30" s="378"/>
      <c r="P30" s="378"/>
      <c r="Q30" s="378"/>
      <c r="R30" s="378"/>
      <c r="S30" s="378"/>
      <c r="T30" s="379"/>
      <c r="U30" s="324">
        <f>IF(W30="","",SUM(W30:W31))</f>
        <v>2</v>
      </c>
      <c r="V30" s="363">
        <f>IF(W30="","",SUM(W30:W31))</f>
        <v>2</v>
      </c>
      <c r="W30" s="33">
        <v>2</v>
      </c>
      <c r="X30" s="34" t="s">
        <v>52</v>
      </c>
      <c r="Y30" s="35">
        <v>1</v>
      </c>
      <c r="Z30" s="324">
        <f>IF(Y30="","",SUM(Y30:Y31))</f>
        <v>1</v>
      </c>
      <c r="AA30" s="325">
        <f>IF(AB30="","",SUM(AB30:AB31))</f>
      </c>
      <c r="AB30" s="345"/>
      <c r="AC30" s="348"/>
      <c r="AD30" s="351"/>
      <c r="AE30" s="351"/>
      <c r="AF30" s="354"/>
      <c r="AG30" s="124"/>
      <c r="AH30" s="124"/>
      <c r="AI30" s="124"/>
      <c r="AJ30" s="127"/>
      <c r="AK30" s="127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23.25" customHeight="1">
      <c r="A31" s="124"/>
      <c r="B31" s="402" t="s">
        <v>278</v>
      </c>
      <c r="C31" s="403"/>
      <c r="D31" s="403"/>
      <c r="E31" s="403"/>
      <c r="F31" s="404"/>
      <c r="G31" s="326"/>
      <c r="H31" s="364"/>
      <c r="I31" s="39">
        <v>0</v>
      </c>
      <c r="J31" s="37" t="s">
        <v>52</v>
      </c>
      <c r="K31" s="38">
        <v>1</v>
      </c>
      <c r="L31" s="364"/>
      <c r="M31" s="372"/>
      <c r="N31" s="380"/>
      <c r="O31" s="381"/>
      <c r="P31" s="381"/>
      <c r="Q31" s="381"/>
      <c r="R31" s="381"/>
      <c r="S31" s="381"/>
      <c r="T31" s="382"/>
      <c r="U31" s="326"/>
      <c r="V31" s="364"/>
      <c r="W31" s="33">
        <v>0</v>
      </c>
      <c r="X31" s="37" t="s">
        <v>52</v>
      </c>
      <c r="Y31" s="35">
        <v>0</v>
      </c>
      <c r="Z31" s="326"/>
      <c r="AA31" s="327"/>
      <c r="AB31" s="346"/>
      <c r="AC31" s="349"/>
      <c r="AD31" s="352"/>
      <c r="AE31" s="352"/>
      <c r="AF31" s="355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23.25" customHeight="1">
      <c r="A32" s="124"/>
      <c r="B32" s="365" t="s">
        <v>384</v>
      </c>
      <c r="C32" s="366"/>
      <c r="D32" s="366"/>
      <c r="E32" s="366"/>
      <c r="F32" s="367"/>
      <c r="G32" s="29" t="str">
        <f>B25</f>
        <v>Ｃ</v>
      </c>
      <c r="H32" s="30" t="str">
        <f>V26</f>
        <v>③</v>
      </c>
      <c r="I32" s="373" t="str">
        <f>IF(G33="","",IF(G33&gt;L33,"○",IF(G33=L33,"△","●")))</f>
        <v>●</v>
      </c>
      <c r="J32" s="373"/>
      <c r="K32" s="373"/>
      <c r="L32" s="31"/>
      <c r="M32" s="32"/>
      <c r="N32" s="29" t="str">
        <f>B25</f>
        <v>Ｃ</v>
      </c>
      <c r="O32" s="30" t="str">
        <f>V29</f>
        <v>②</v>
      </c>
      <c r="P32" s="373" t="str">
        <f>IF(N33="","",IF(N33&gt;S33,"○",IF(N33=S33,"△","●")))</f>
        <v>●</v>
      </c>
      <c r="Q32" s="373"/>
      <c r="R32" s="373"/>
      <c r="S32" s="31"/>
      <c r="T32" s="32"/>
      <c r="U32" s="374"/>
      <c r="V32" s="375"/>
      <c r="W32" s="375"/>
      <c r="X32" s="375"/>
      <c r="Y32" s="375"/>
      <c r="Z32" s="375"/>
      <c r="AA32" s="390"/>
      <c r="AB32" s="344">
        <f>IF(I32="","",AC32*3+AD32)</f>
        <v>0</v>
      </c>
      <c r="AC32" s="347">
        <f>IF(I32="","",COUNTIF(I32:P32,"○"))</f>
        <v>0</v>
      </c>
      <c r="AD32" s="350">
        <f>IF(P32="","",COUNTIF(I32:P32,"△"))</f>
        <v>0</v>
      </c>
      <c r="AE32" s="350">
        <f>IF(P32="","",COUNTIF(I32:P32,"●"))</f>
        <v>2</v>
      </c>
      <c r="AF32" s="353">
        <f>IF(P32="","",RANK(AB32,AB26:AB34))</f>
        <v>3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7"/>
      <c r="AQ32" s="127"/>
      <c r="AR32" s="124"/>
      <c r="AS32" s="124"/>
      <c r="AT32" s="124"/>
      <c r="AU32" s="124"/>
    </row>
    <row r="33" spans="1:47" ht="23.25" customHeight="1">
      <c r="A33" s="124"/>
      <c r="B33" s="368"/>
      <c r="C33" s="369"/>
      <c r="D33" s="369"/>
      <c r="E33" s="369"/>
      <c r="F33" s="370"/>
      <c r="G33" s="324">
        <f>IF(I33="","",SUM(I33:I34))</f>
        <v>0</v>
      </c>
      <c r="H33" s="363">
        <f>IF(I33="","",SUM(I33:I34))</f>
        <v>0</v>
      </c>
      <c r="I33" s="33">
        <v>0</v>
      </c>
      <c r="J33" s="52" t="s">
        <v>52</v>
      </c>
      <c r="K33" s="35">
        <v>4</v>
      </c>
      <c r="L33" s="363">
        <f>IF(K33="","",SUM(K33:K34))</f>
        <v>6</v>
      </c>
      <c r="M33" s="371">
        <f>IF(N33="","",SUM(N33:N34))</f>
        <v>1</v>
      </c>
      <c r="N33" s="324">
        <f>IF(P33="","",SUM(P33:P34))</f>
        <v>1</v>
      </c>
      <c r="O33" s="363">
        <f>IF(P33="","",SUM(P33:P34))</f>
        <v>1</v>
      </c>
      <c r="P33" s="33">
        <v>1</v>
      </c>
      <c r="Q33" s="52" t="s">
        <v>52</v>
      </c>
      <c r="R33" s="35">
        <v>2</v>
      </c>
      <c r="S33" s="363">
        <f>IF(R33="","",SUM(R33:R34))</f>
        <v>2</v>
      </c>
      <c r="T33" s="371">
        <f>IF(U33="","",SUM(U33:U34))</f>
      </c>
      <c r="U33" s="377"/>
      <c r="V33" s="378"/>
      <c r="W33" s="378"/>
      <c r="X33" s="378"/>
      <c r="Y33" s="378"/>
      <c r="Z33" s="378"/>
      <c r="AA33" s="391"/>
      <c r="AB33" s="345"/>
      <c r="AC33" s="348"/>
      <c r="AD33" s="351"/>
      <c r="AE33" s="351"/>
      <c r="AF33" s="35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7"/>
      <c r="AQ33" s="127"/>
      <c r="AR33" s="124"/>
      <c r="AS33" s="124"/>
      <c r="AT33" s="124"/>
      <c r="AU33" s="124"/>
    </row>
    <row r="34" spans="1:47" ht="23.25" customHeight="1" thickBot="1">
      <c r="A34" s="124"/>
      <c r="B34" s="396" t="s">
        <v>279</v>
      </c>
      <c r="C34" s="397"/>
      <c r="D34" s="397"/>
      <c r="E34" s="397"/>
      <c r="F34" s="398"/>
      <c r="G34" s="395"/>
      <c r="H34" s="388"/>
      <c r="I34" s="41">
        <v>0</v>
      </c>
      <c r="J34" s="42" t="s">
        <v>52</v>
      </c>
      <c r="K34" s="43">
        <v>2</v>
      </c>
      <c r="L34" s="388"/>
      <c r="M34" s="389"/>
      <c r="N34" s="395"/>
      <c r="O34" s="388"/>
      <c r="P34" s="41">
        <v>0</v>
      </c>
      <c r="Q34" s="42" t="s">
        <v>52</v>
      </c>
      <c r="R34" s="43">
        <v>0</v>
      </c>
      <c r="S34" s="388"/>
      <c r="T34" s="389"/>
      <c r="U34" s="392"/>
      <c r="V34" s="393"/>
      <c r="W34" s="393"/>
      <c r="X34" s="393"/>
      <c r="Y34" s="393"/>
      <c r="Z34" s="393"/>
      <c r="AA34" s="394"/>
      <c r="AB34" s="356"/>
      <c r="AC34" s="357"/>
      <c r="AD34" s="358"/>
      <c r="AE34" s="358"/>
      <c r="AF34" s="359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3.5" thickBot="1">
      <c r="A35" s="124"/>
      <c r="B35" s="124"/>
      <c r="C35" s="124"/>
      <c r="D35" s="124"/>
      <c r="E35" s="124"/>
      <c r="F35" s="124"/>
      <c r="G35" s="124"/>
      <c r="H35" s="124"/>
      <c r="I35" s="127"/>
      <c r="J35" s="127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7"/>
      <c r="AK35" s="127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33">
      <c r="A36" s="124"/>
      <c r="B36" s="399" t="s">
        <v>389</v>
      </c>
      <c r="C36" s="386"/>
      <c r="D36" s="386"/>
      <c r="E36" s="386"/>
      <c r="F36" s="400"/>
      <c r="G36" s="385" t="str">
        <f>B37</f>
        <v>朝日</v>
      </c>
      <c r="H36" s="386"/>
      <c r="I36" s="386"/>
      <c r="J36" s="386"/>
      <c r="K36" s="386"/>
      <c r="L36" s="386"/>
      <c r="M36" s="400"/>
      <c r="N36" s="385" t="str">
        <f>B40</f>
        <v>津沢</v>
      </c>
      <c r="O36" s="386"/>
      <c r="P36" s="386"/>
      <c r="Q36" s="386"/>
      <c r="R36" s="386"/>
      <c r="S36" s="386"/>
      <c r="T36" s="400"/>
      <c r="U36" s="385" t="str">
        <f>B43</f>
        <v>広島</v>
      </c>
      <c r="V36" s="386"/>
      <c r="W36" s="386"/>
      <c r="X36" s="386"/>
      <c r="Y36" s="386"/>
      <c r="Z36" s="386"/>
      <c r="AA36" s="387"/>
      <c r="AB36" s="89" t="s">
        <v>53</v>
      </c>
      <c r="AC36" s="90" t="s">
        <v>54</v>
      </c>
      <c r="AD36" s="90" t="s">
        <v>55</v>
      </c>
      <c r="AE36" s="90" t="s">
        <v>56</v>
      </c>
      <c r="AF36" s="91" t="s">
        <v>57</v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23.25" customHeight="1">
      <c r="A37" s="124"/>
      <c r="B37" s="365" t="s">
        <v>98</v>
      </c>
      <c r="C37" s="366"/>
      <c r="D37" s="366"/>
      <c r="E37" s="366"/>
      <c r="F37" s="367"/>
      <c r="G37" s="374"/>
      <c r="H37" s="375"/>
      <c r="I37" s="375"/>
      <c r="J37" s="375"/>
      <c r="K37" s="375"/>
      <c r="L37" s="375"/>
      <c r="M37" s="376"/>
      <c r="N37" s="183" t="str">
        <f>B36</f>
        <v>D決勝</v>
      </c>
      <c r="O37" s="30" t="s">
        <v>5</v>
      </c>
      <c r="P37" s="373" t="str">
        <f>IF(N38="","",IF(N38&gt;S38,"○",IF(N38=S38,"△","●")))</f>
        <v>△</v>
      </c>
      <c r="Q37" s="373"/>
      <c r="R37" s="373"/>
      <c r="S37" s="31"/>
      <c r="T37" s="32"/>
      <c r="U37" s="183" t="str">
        <f>B36</f>
        <v>D決勝</v>
      </c>
      <c r="V37" s="31" t="s">
        <v>259</v>
      </c>
      <c r="W37" s="373">
        <f>IF(U38="","",IF(U38&gt;Z38,"○",IF(U38=Z38,"△","●")))</f>
      </c>
      <c r="X37" s="373"/>
      <c r="Y37" s="373"/>
      <c r="Z37" s="31"/>
      <c r="AA37" s="51"/>
      <c r="AB37" s="344">
        <f>IF(P37="","",AC37*3+AD37)</f>
        <v>1</v>
      </c>
      <c r="AC37" s="347">
        <f>IF(P37="","",COUNTIF(P37:W37,"○"))</f>
        <v>0</v>
      </c>
      <c r="AD37" s="350">
        <f>IF(P37="","",COUNTIF(P37:W37,"△"))</f>
        <v>1</v>
      </c>
      <c r="AE37" s="350">
        <f>IF(P37="","",COUNTIF(P37:W37,"●"))</f>
        <v>0</v>
      </c>
      <c r="AF37" s="353">
        <f>IF(P37="","",RANK(AB37,AB37:AB45))</f>
        <v>1</v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23.25" customHeight="1">
      <c r="A38" s="124"/>
      <c r="B38" s="368"/>
      <c r="C38" s="369"/>
      <c r="D38" s="369"/>
      <c r="E38" s="369"/>
      <c r="F38" s="370"/>
      <c r="G38" s="377"/>
      <c r="H38" s="378"/>
      <c r="I38" s="378"/>
      <c r="J38" s="378"/>
      <c r="K38" s="378"/>
      <c r="L38" s="378"/>
      <c r="M38" s="379"/>
      <c r="N38" s="324">
        <f>IF(P38="","",SUM(P38:P39))</f>
        <v>0</v>
      </c>
      <c r="O38" s="383">
        <f>IF(P38="","",SUM(P38:P39))</f>
        <v>0</v>
      </c>
      <c r="P38" s="33">
        <v>0</v>
      </c>
      <c r="Q38" s="34" t="s">
        <v>52</v>
      </c>
      <c r="R38" s="34">
        <v>0</v>
      </c>
      <c r="S38" s="324">
        <f>IF(R38="","",SUM(R38:R39))</f>
        <v>0</v>
      </c>
      <c r="T38" s="371">
        <f>IF(U38="","",SUM(U38:U39))</f>
      </c>
      <c r="U38" s="324">
        <f>IF(W38="","",SUM(W38:W39))</f>
      </c>
      <c r="V38" s="363">
        <f>IF(W38="","",SUM(W38:W39))</f>
      </c>
      <c r="W38" s="33"/>
      <c r="X38" s="34" t="s">
        <v>52</v>
      </c>
      <c r="Y38" s="35"/>
      <c r="Z38" s="324">
        <f>IF(Y38="","",SUM(Y38:Y39))</f>
      </c>
      <c r="AA38" s="325">
        <f>IF(AB38="","",SUM(AB38:AB39))</f>
      </c>
      <c r="AB38" s="345"/>
      <c r="AC38" s="348"/>
      <c r="AD38" s="351"/>
      <c r="AE38" s="351"/>
      <c r="AF38" s="35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23.25" customHeight="1">
      <c r="A39" s="124"/>
      <c r="B39" s="402"/>
      <c r="C39" s="403"/>
      <c r="D39" s="403"/>
      <c r="E39" s="403"/>
      <c r="F39" s="404"/>
      <c r="G39" s="380"/>
      <c r="H39" s="381"/>
      <c r="I39" s="381"/>
      <c r="J39" s="381"/>
      <c r="K39" s="381"/>
      <c r="L39" s="381"/>
      <c r="M39" s="382"/>
      <c r="N39" s="326"/>
      <c r="O39" s="364"/>
      <c r="P39" s="33">
        <v>0</v>
      </c>
      <c r="Q39" s="37" t="s">
        <v>52</v>
      </c>
      <c r="R39" s="37">
        <v>0</v>
      </c>
      <c r="S39" s="326"/>
      <c r="T39" s="372"/>
      <c r="U39" s="326"/>
      <c r="V39" s="364"/>
      <c r="W39" s="33"/>
      <c r="X39" s="37" t="s">
        <v>52</v>
      </c>
      <c r="Y39" s="38"/>
      <c r="Z39" s="326"/>
      <c r="AA39" s="327"/>
      <c r="AB39" s="346"/>
      <c r="AC39" s="349"/>
      <c r="AD39" s="352"/>
      <c r="AE39" s="352"/>
      <c r="AF39" s="355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23.25" customHeight="1">
      <c r="A40" s="124"/>
      <c r="B40" s="365" t="s">
        <v>109</v>
      </c>
      <c r="C40" s="366"/>
      <c r="D40" s="366"/>
      <c r="E40" s="366"/>
      <c r="F40" s="367"/>
      <c r="G40" s="50" t="str">
        <f>B36</f>
        <v>D決勝</v>
      </c>
      <c r="H40" s="31" t="str">
        <f>O37</f>
        <v>①</v>
      </c>
      <c r="I40" s="373" t="str">
        <f>IF(G41="","",IF(G41&gt;L41,"○",IF(G41=L41,"△","●")))</f>
        <v>△</v>
      </c>
      <c r="J40" s="373"/>
      <c r="K40" s="373"/>
      <c r="L40" s="31"/>
      <c r="M40" s="32"/>
      <c r="N40" s="374"/>
      <c r="O40" s="375"/>
      <c r="P40" s="375"/>
      <c r="Q40" s="375"/>
      <c r="R40" s="375"/>
      <c r="S40" s="375"/>
      <c r="T40" s="376"/>
      <c r="U40" s="50" t="str">
        <f>B36</f>
        <v>D決勝</v>
      </c>
      <c r="V40" s="31" t="s">
        <v>258</v>
      </c>
      <c r="W40" s="373">
        <f>IF(U41="","",IF(U41&gt;Z41,"○",IF(U41=Z41,"△","●")))</f>
      </c>
      <c r="X40" s="373"/>
      <c r="Y40" s="373"/>
      <c r="Z40" s="31"/>
      <c r="AA40" s="51"/>
      <c r="AB40" s="344">
        <f>IF(I40="","",AC40*3+AD40)</f>
        <v>1</v>
      </c>
      <c r="AC40" s="347">
        <f>IF(I40="","",COUNTIF(I40:W40,"○"))</f>
        <v>0</v>
      </c>
      <c r="AD40" s="350">
        <f>IF(I40="","",COUNTIF(I40:W40,"△"))</f>
        <v>1</v>
      </c>
      <c r="AE40" s="350">
        <f>IF(I40="","",COUNTIF(I40:W40,"●"))</f>
        <v>0</v>
      </c>
      <c r="AF40" s="353">
        <f>IF(I40="","",RANK(AB40,AB37:AB45))</f>
        <v>1</v>
      </c>
      <c r="AG40" s="124"/>
      <c r="AH40" s="124"/>
      <c r="AI40" s="124"/>
      <c r="AJ40" s="127"/>
      <c r="AK40" s="127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23.25" customHeight="1">
      <c r="A41" s="124"/>
      <c r="B41" s="368"/>
      <c r="C41" s="369"/>
      <c r="D41" s="369"/>
      <c r="E41" s="369"/>
      <c r="F41" s="370"/>
      <c r="G41" s="324">
        <f>IF(I41="","",SUM(I41:I42))</f>
        <v>0</v>
      </c>
      <c r="H41" s="383">
        <f>IF(I41="","",SUM(I41:I42))</f>
        <v>0</v>
      </c>
      <c r="I41" s="33">
        <v>0</v>
      </c>
      <c r="J41" s="34" t="s">
        <v>52</v>
      </c>
      <c r="K41" s="35">
        <v>0</v>
      </c>
      <c r="L41" s="383">
        <f>IF(K41="","",SUM(K41:K42))</f>
        <v>0</v>
      </c>
      <c r="M41" s="371">
        <f>IF(N41="","",SUM(N41:N42))</f>
      </c>
      <c r="N41" s="377"/>
      <c r="O41" s="378"/>
      <c r="P41" s="378"/>
      <c r="Q41" s="378"/>
      <c r="R41" s="378"/>
      <c r="S41" s="378"/>
      <c r="T41" s="379"/>
      <c r="U41" s="324">
        <f>IF(W41="","",SUM(W41:W42))</f>
      </c>
      <c r="V41" s="363">
        <f>IF(W41="","",SUM(W41:W42))</f>
      </c>
      <c r="W41" s="33"/>
      <c r="X41" s="34" t="s">
        <v>52</v>
      </c>
      <c r="Y41" s="35"/>
      <c r="Z41" s="324">
        <f>IF(Y41="","",SUM(Y41:Y42))</f>
      </c>
      <c r="AA41" s="325">
        <f>IF(AB41="","",SUM(AB41:AB42))</f>
      </c>
      <c r="AB41" s="345"/>
      <c r="AC41" s="348"/>
      <c r="AD41" s="351"/>
      <c r="AE41" s="351"/>
      <c r="AF41" s="354"/>
      <c r="AG41" s="124"/>
      <c r="AH41" s="124"/>
      <c r="AI41" s="124"/>
      <c r="AJ41" s="127"/>
      <c r="AK41" s="127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23.25" customHeight="1">
      <c r="A42" s="124"/>
      <c r="B42" s="402"/>
      <c r="C42" s="403"/>
      <c r="D42" s="403"/>
      <c r="E42" s="403"/>
      <c r="F42" s="404"/>
      <c r="G42" s="326"/>
      <c r="H42" s="364"/>
      <c r="I42" s="39">
        <v>0</v>
      </c>
      <c r="J42" s="37" t="s">
        <v>52</v>
      </c>
      <c r="K42" s="38">
        <v>0</v>
      </c>
      <c r="L42" s="364"/>
      <c r="M42" s="372"/>
      <c r="N42" s="380"/>
      <c r="O42" s="381"/>
      <c r="P42" s="381"/>
      <c r="Q42" s="381"/>
      <c r="R42" s="381"/>
      <c r="S42" s="381"/>
      <c r="T42" s="382"/>
      <c r="U42" s="326"/>
      <c r="V42" s="364"/>
      <c r="W42" s="33"/>
      <c r="X42" s="37" t="s">
        <v>52</v>
      </c>
      <c r="Y42" s="35"/>
      <c r="Z42" s="326"/>
      <c r="AA42" s="327"/>
      <c r="AB42" s="346"/>
      <c r="AC42" s="349"/>
      <c r="AD42" s="352"/>
      <c r="AE42" s="352"/>
      <c r="AF42" s="355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23.25" customHeight="1">
      <c r="A43" s="124"/>
      <c r="B43" s="365" t="s">
        <v>99</v>
      </c>
      <c r="C43" s="366"/>
      <c r="D43" s="366"/>
      <c r="E43" s="366"/>
      <c r="F43" s="367"/>
      <c r="G43" s="50" t="str">
        <f>B36</f>
        <v>D決勝</v>
      </c>
      <c r="H43" s="31" t="str">
        <f>V37</f>
        <v>③</v>
      </c>
      <c r="I43" s="373">
        <f>IF(G44="","",IF(G44&gt;L44,"○",IF(G44=L44,"△","●")))</f>
      </c>
      <c r="J43" s="373"/>
      <c r="K43" s="373"/>
      <c r="L43" s="31"/>
      <c r="M43" s="32"/>
      <c r="N43" s="29" t="str">
        <f>B36</f>
        <v>D決勝</v>
      </c>
      <c r="O43" s="30" t="str">
        <f>V40</f>
        <v>②</v>
      </c>
      <c r="P43" s="373">
        <f>IF(N44="","",IF(N44&gt;S44,"○",IF(N44=S44,"△","●")))</f>
      </c>
      <c r="Q43" s="373"/>
      <c r="R43" s="373"/>
      <c r="S43" s="31"/>
      <c r="T43" s="32"/>
      <c r="U43" s="374"/>
      <c r="V43" s="375"/>
      <c r="W43" s="375"/>
      <c r="X43" s="375"/>
      <c r="Y43" s="375"/>
      <c r="Z43" s="375"/>
      <c r="AA43" s="390"/>
      <c r="AB43" s="344">
        <f>IF(I43="","",AC43*3+AD43)</f>
      </c>
      <c r="AC43" s="347">
        <f>IF(I43="","",COUNTIF(I43:P43,"○"))</f>
      </c>
      <c r="AD43" s="350">
        <f>IF(P43="","",COUNTIF(I43:P43,"△"))</f>
      </c>
      <c r="AE43" s="350">
        <f>IF(P43="","",COUNTIF(I43:P43,"●"))</f>
      </c>
      <c r="AF43" s="353">
        <f>IF(P43="","",RANK(AB43,AB37:AB45))</f>
      </c>
      <c r="AG43" s="124"/>
      <c r="AH43" s="124"/>
      <c r="AI43" s="124"/>
      <c r="AJ43" s="124"/>
      <c r="AK43" s="124"/>
      <c r="AL43" s="124"/>
      <c r="AM43" s="124"/>
      <c r="AN43" s="124"/>
      <c r="AO43" s="124"/>
      <c r="AP43" s="127"/>
      <c r="AQ43" s="127"/>
      <c r="AR43" s="124"/>
      <c r="AS43" s="124"/>
      <c r="AT43" s="124"/>
      <c r="AU43" s="124"/>
    </row>
    <row r="44" spans="1:47" ht="23.25" customHeight="1">
      <c r="A44" s="124"/>
      <c r="B44" s="368"/>
      <c r="C44" s="369"/>
      <c r="D44" s="369"/>
      <c r="E44" s="369"/>
      <c r="F44" s="370"/>
      <c r="G44" s="324">
        <f>IF(I44="","",SUM(I44:I45))</f>
      </c>
      <c r="H44" s="363">
        <f>IF(I44="","",SUM(I44:I45))</f>
      </c>
      <c r="I44" s="33"/>
      <c r="J44" s="52" t="s">
        <v>52</v>
      </c>
      <c r="K44" s="35"/>
      <c r="L44" s="363">
        <f>IF(K44="","",SUM(K44:K45))</f>
      </c>
      <c r="M44" s="371">
        <f>IF(N44="","",SUM(N44:N45))</f>
      </c>
      <c r="N44" s="324">
        <f>IF(P44="","",SUM(P44:P45))</f>
      </c>
      <c r="O44" s="363">
        <f>IF(P44="","",SUM(P44:P45))</f>
      </c>
      <c r="P44" s="33"/>
      <c r="Q44" s="52" t="s">
        <v>52</v>
      </c>
      <c r="R44" s="35"/>
      <c r="S44" s="363">
        <f>IF(R44="","",SUM(R44:R45))</f>
      </c>
      <c r="T44" s="371">
        <f>IF(U44="","",SUM(U44:U45))</f>
      </c>
      <c r="U44" s="377"/>
      <c r="V44" s="378"/>
      <c r="W44" s="378"/>
      <c r="X44" s="378"/>
      <c r="Y44" s="378"/>
      <c r="Z44" s="378"/>
      <c r="AA44" s="391"/>
      <c r="AB44" s="345"/>
      <c r="AC44" s="348"/>
      <c r="AD44" s="351"/>
      <c r="AE44" s="351"/>
      <c r="AF44" s="35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7"/>
      <c r="AQ44" s="127"/>
      <c r="AR44" s="124"/>
      <c r="AS44" s="124"/>
      <c r="AT44" s="124"/>
      <c r="AU44" s="124"/>
    </row>
    <row r="45" spans="1:47" ht="23.25" customHeight="1" thickBot="1">
      <c r="A45" s="124"/>
      <c r="B45" s="396"/>
      <c r="C45" s="397"/>
      <c r="D45" s="397"/>
      <c r="E45" s="397"/>
      <c r="F45" s="398"/>
      <c r="G45" s="395"/>
      <c r="H45" s="388"/>
      <c r="I45" s="41"/>
      <c r="J45" s="42" t="s">
        <v>52</v>
      </c>
      <c r="K45" s="43"/>
      <c r="L45" s="388"/>
      <c r="M45" s="389"/>
      <c r="N45" s="395"/>
      <c r="O45" s="388"/>
      <c r="P45" s="41"/>
      <c r="Q45" s="42" t="s">
        <v>52</v>
      </c>
      <c r="R45" s="43"/>
      <c r="S45" s="388"/>
      <c r="T45" s="389"/>
      <c r="U45" s="392"/>
      <c r="V45" s="393"/>
      <c r="W45" s="393"/>
      <c r="X45" s="393"/>
      <c r="Y45" s="393"/>
      <c r="Z45" s="393"/>
      <c r="AA45" s="394"/>
      <c r="AB45" s="356"/>
      <c r="AC45" s="357"/>
      <c r="AD45" s="358"/>
      <c r="AE45" s="358"/>
      <c r="AF45" s="359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2.75">
      <c r="A46" s="124" t="s">
        <v>77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5"/>
      <c r="AH46" s="125"/>
      <c r="AI46" s="124"/>
      <c r="AJ46" s="125"/>
      <c r="AK46" s="125"/>
      <c r="AL46" s="125"/>
      <c r="AM46" s="125"/>
      <c r="AN46" s="125"/>
      <c r="AO46" s="124"/>
      <c r="AP46" s="124"/>
      <c r="AQ46" s="125"/>
      <c r="AR46" s="125"/>
      <c r="AS46" s="124"/>
      <c r="AT46" s="124"/>
      <c r="AU46" s="124"/>
    </row>
    <row r="47" spans="1:47" ht="13.5" thickBo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6"/>
      <c r="AH47" s="126"/>
      <c r="AI47" s="124"/>
      <c r="AJ47" s="126"/>
      <c r="AK47" s="126"/>
      <c r="AL47" s="126"/>
      <c r="AM47" s="126"/>
      <c r="AN47" s="126"/>
      <c r="AO47" s="124"/>
      <c r="AP47" s="124"/>
      <c r="AQ47" s="126"/>
      <c r="AR47" s="126"/>
      <c r="AS47" s="124"/>
      <c r="AT47" s="124"/>
      <c r="AU47" s="124"/>
    </row>
    <row r="48" spans="1:47" ht="33">
      <c r="A48" s="124"/>
      <c r="B48" s="340" t="s">
        <v>73</v>
      </c>
      <c r="C48" s="338"/>
      <c r="D48" s="338"/>
      <c r="E48" s="338"/>
      <c r="F48" s="339"/>
      <c r="G48" s="337" t="str">
        <f>B49</f>
        <v>東部</v>
      </c>
      <c r="H48" s="338"/>
      <c r="I48" s="338"/>
      <c r="J48" s="338"/>
      <c r="K48" s="338"/>
      <c r="L48" s="338"/>
      <c r="M48" s="339"/>
      <c r="N48" s="337" t="str">
        <f>B52</f>
        <v>伊万里</v>
      </c>
      <c r="O48" s="338"/>
      <c r="P48" s="338"/>
      <c r="Q48" s="338"/>
      <c r="R48" s="338"/>
      <c r="S48" s="338"/>
      <c r="T48" s="339"/>
      <c r="U48" s="337" t="str">
        <f>B55</f>
        <v>常磐</v>
      </c>
      <c r="V48" s="338"/>
      <c r="W48" s="338"/>
      <c r="X48" s="338"/>
      <c r="Y48" s="338"/>
      <c r="Z48" s="338"/>
      <c r="AA48" s="407"/>
      <c r="AB48" s="89" t="s">
        <v>53</v>
      </c>
      <c r="AC48" s="90" t="s">
        <v>54</v>
      </c>
      <c r="AD48" s="90" t="s">
        <v>55</v>
      </c>
      <c r="AE48" s="90" t="s">
        <v>56</v>
      </c>
      <c r="AF48" s="91" t="s">
        <v>57</v>
      </c>
      <c r="AG48" s="126"/>
      <c r="AH48" s="126"/>
      <c r="AI48" s="124"/>
      <c r="AJ48" s="126"/>
      <c r="AK48" s="126"/>
      <c r="AL48" s="126"/>
      <c r="AM48" s="126"/>
      <c r="AN48" s="126"/>
      <c r="AO48" s="124"/>
      <c r="AP48" s="124"/>
      <c r="AQ48" s="126"/>
      <c r="AR48" s="126"/>
      <c r="AS48" s="124"/>
      <c r="AT48" s="124"/>
      <c r="AU48" s="124"/>
    </row>
    <row r="49" spans="1:47" ht="23.25" customHeight="1">
      <c r="A49" s="124"/>
      <c r="B49" s="328" t="s">
        <v>118</v>
      </c>
      <c r="C49" s="329"/>
      <c r="D49" s="329"/>
      <c r="E49" s="329"/>
      <c r="F49" s="330"/>
      <c r="G49" s="374"/>
      <c r="H49" s="375"/>
      <c r="I49" s="375"/>
      <c r="J49" s="375"/>
      <c r="K49" s="375"/>
      <c r="L49" s="375"/>
      <c r="M49" s="376"/>
      <c r="N49" s="29" t="str">
        <f>B48</f>
        <v>a</v>
      </c>
      <c r="O49" s="30" t="s">
        <v>136</v>
      </c>
      <c r="P49" s="373" t="str">
        <f>IF(N50="","",IF(N50&gt;S50,"○",IF(N50=S50,"△","●")))</f>
        <v>○</v>
      </c>
      <c r="Q49" s="373"/>
      <c r="R49" s="373"/>
      <c r="S49" s="31"/>
      <c r="T49" s="32"/>
      <c r="U49" s="29" t="str">
        <f>B48</f>
        <v>a</v>
      </c>
      <c r="V49" s="30" t="s">
        <v>41</v>
      </c>
      <c r="W49" s="373" t="str">
        <f>IF(U50="","",IF(U50&gt;Z50,"○",IF(U50=Z50,"△","●")))</f>
        <v>○</v>
      </c>
      <c r="X49" s="373"/>
      <c r="Y49" s="373"/>
      <c r="Z49" s="31"/>
      <c r="AA49" s="51"/>
      <c r="AB49" s="344">
        <f>IF(P49="","",AC49*3+AD49)</f>
        <v>6</v>
      </c>
      <c r="AC49" s="347">
        <f>IF(P49="","",COUNTIF(P49:W49,"○"))</f>
        <v>2</v>
      </c>
      <c r="AD49" s="350">
        <f>IF(P49="","",COUNTIF(P49:W49,"△"))</f>
        <v>0</v>
      </c>
      <c r="AE49" s="350">
        <f>IF(P49="","",COUNTIF(P49:W49,"●"))</f>
        <v>0</v>
      </c>
      <c r="AF49" s="353">
        <f>IF(P49="","",RANK(AB49,AB49:AB57))</f>
        <v>1</v>
      </c>
      <c r="AG49" s="126"/>
      <c r="AH49" s="126"/>
      <c r="AI49" s="124"/>
      <c r="AJ49" s="126"/>
      <c r="AK49" s="126"/>
      <c r="AL49" s="126"/>
      <c r="AM49" s="126"/>
      <c r="AN49" s="126"/>
      <c r="AO49" s="124"/>
      <c r="AP49" s="124"/>
      <c r="AQ49" s="126"/>
      <c r="AR49" s="126"/>
      <c r="AS49" s="124"/>
      <c r="AT49" s="124"/>
      <c r="AU49" s="124"/>
    </row>
    <row r="50" spans="1:47" ht="23.25" customHeight="1">
      <c r="A50" s="124"/>
      <c r="B50" s="331"/>
      <c r="C50" s="332"/>
      <c r="D50" s="332"/>
      <c r="E50" s="332"/>
      <c r="F50" s="333"/>
      <c r="G50" s="377"/>
      <c r="H50" s="378"/>
      <c r="I50" s="378"/>
      <c r="J50" s="378"/>
      <c r="K50" s="378"/>
      <c r="L50" s="378"/>
      <c r="M50" s="379"/>
      <c r="N50" s="324">
        <f>IF(P50="","",SUM(P50:P51))</f>
        <v>2</v>
      </c>
      <c r="O50" s="383">
        <f>IF(P50="","",SUM(P50:P51))</f>
        <v>2</v>
      </c>
      <c r="P50" s="33">
        <v>2</v>
      </c>
      <c r="Q50" s="34" t="s">
        <v>52</v>
      </c>
      <c r="R50" s="34">
        <v>0</v>
      </c>
      <c r="S50" s="324">
        <f>IF(R50="","",SUM(R50:R51))</f>
        <v>0</v>
      </c>
      <c r="T50" s="371">
        <f>IF(U50="","",SUM(U50:U51))</f>
        <v>2</v>
      </c>
      <c r="U50" s="324">
        <f>IF(W50="","",SUM(W50:W51))</f>
        <v>2</v>
      </c>
      <c r="V50" s="363">
        <f>IF(W50="","",SUM(W50:W51))</f>
        <v>2</v>
      </c>
      <c r="W50" s="33">
        <v>1</v>
      </c>
      <c r="X50" s="34" t="s">
        <v>52</v>
      </c>
      <c r="Y50" s="35">
        <v>0</v>
      </c>
      <c r="Z50" s="324">
        <f>IF(Y50="","",SUM(Y50:Y51))</f>
        <v>0</v>
      </c>
      <c r="AA50" s="325">
        <f>IF(AB50="","",SUM(AB50:AB51))</f>
      </c>
      <c r="AB50" s="345"/>
      <c r="AC50" s="348"/>
      <c r="AD50" s="351"/>
      <c r="AE50" s="351"/>
      <c r="AF50" s="354"/>
      <c r="AG50" s="126"/>
      <c r="AH50" s="126"/>
      <c r="AI50" s="124"/>
      <c r="AJ50" s="126"/>
      <c r="AK50" s="126"/>
      <c r="AL50" s="126"/>
      <c r="AM50" s="126"/>
      <c r="AN50" s="126"/>
      <c r="AO50" s="124"/>
      <c r="AP50" s="124"/>
      <c r="AQ50" s="126"/>
      <c r="AR50" s="126"/>
      <c r="AS50" s="124"/>
      <c r="AT50" s="124"/>
      <c r="AU50" s="124"/>
    </row>
    <row r="51" spans="1:47" ht="23.25" customHeight="1">
      <c r="A51" s="124"/>
      <c r="B51" s="341" t="s">
        <v>280</v>
      </c>
      <c r="C51" s="342"/>
      <c r="D51" s="342"/>
      <c r="E51" s="342"/>
      <c r="F51" s="343"/>
      <c r="G51" s="380"/>
      <c r="H51" s="381"/>
      <c r="I51" s="381"/>
      <c r="J51" s="381"/>
      <c r="K51" s="381"/>
      <c r="L51" s="381"/>
      <c r="M51" s="382"/>
      <c r="N51" s="326"/>
      <c r="O51" s="364"/>
      <c r="P51" s="33">
        <v>0</v>
      </c>
      <c r="Q51" s="37" t="s">
        <v>52</v>
      </c>
      <c r="R51" s="37">
        <v>0</v>
      </c>
      <c r="S51" s="326"/>
      <c r="T51" s="372"/>
      <c r="U51" s="326"/>
      <c r="V51" s="364"/>
      <c r="W51" s="33">
        <v>1</v>
      </c>
      <c r="X51" s="37" t="s">
        <v>52</v>
      </c>
      <c r="Y51" s="38">
        <v>0</v>
      </c>
      <c r="Z51" s="326"/>
      <c r="AA51" s="327"/>
      <c r="AB51" s="346"/>
      <c r="AC51" s="349"/>
      <c r="AD51" s="352"/>
      <c r="AE51" s="352"/>
      <c r="AF51" s="355"/>
      <c r="AG51" s="126"/>
      <c r="AH51" s="126"/>
      <c r="AI51" s="124"/>
      <c r="AJ51" s="126"/>
      <c r="AK51" s="126"/>
      <c r="AL51" s="126"/>
      <c r="AM51" s="126"/>
      <c r="AN51" s="126"/>
      <c r="AO51" s="124"/>
      <c r="AP51" s="124"/>
      <c r="AQ51" s="126"/>
      <c r="AR51" s="126"/>
      <c r="AS51" s="124"/>
      <c r="AT51" s="124"/>
      <c r="AU51" s="124"/>
    </row>
    <row r="52" spans="1:47" ht="23.25" customHeight="1">
      <c r="A52" s="124"/>
      <c r="B52" s="328" t="s">
        <v>80</v>
      </c>
      <c r="C52" s="329"/>
      <c r="D52" s="329"/>
      <c r="E52" s="329"/>
      <c r="F52" s="330"/>
      <c r="G52" s="29" t="str">
        <f>B48</f>
        <v>a</v>
      </c>
      <c r="H52" s="30" t="str">
        <f>O49</f>
        <v>ア</v>
      </c>
      <c r="I52" s="373" t="str">
        <f>IF(G53="","",IF(G53&gt;L53,"○",IF(G53=L53,"△","●")))</f>
        <v>●</v>
      </c>
      <c r="J52" s="373"/>
      <c r="K52" s="373"/>
      <c r="L52" s="31"/>
      <c r="M52" s="32"/>
      <c r="N52" s="374"/>
      <c r="O52" s="375"/>
      <c r="P52" s="375"/>
      <c r="Q52" s="375"/>
      <c r="R52" s="375"/>
      <c r="S52" s="375"/>
      <c r="T52" s="376"/>
      <c r="U52" s="29" t="str">
        <f>B48</f>
        <v>a</v>
      </c>
      <c r="V52" s="30" t="s">
        <v>246</v>
      </c>
      <c r="W52" s="373" t="str">
        <f>IF(U53="","",IF(U53&gt;Z53,"○",IF(U53=Z53,"△","●")))</f>
        <v>○</v>
      </c>
      <c r="X52" s="373"/>
      <c r="Y52" s="373"/>
      <c r="Z52" s="31"/>
      <c r="AA52" s="51"/>
      <c r="AB52" s="344">
        <f>IF(I52="","",AC52*3+AD52)</f>
        <v>3</v>
      </c>
      <c r="AC52" s="347">
        <f>IF(I52="","",COUNTIF(I52:W52,"○"))</f>
        <v>1</v>
      </c>
      <c r="AD52" s="350">
        <f>IF(I52="","",COUNTIF(I52:W52,"△"))</f>
        <v>0</v>
      </c>
      <c r="AE52" s="350">
        <f>IF(I52="","",COUNTIF(I52:W52,"●"))</f>
        <v>1</v>
      </c>
      <c r="AF52" s="353">
        <f>IF(I52="","",RANK(AB52,AB49:AB57))</f>
        <v>2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23.25" customHeight="1">
      <c r="A53" s="124"/>
      <c r="B53" s="331"/>
      <c r="C53" s="332"/>
      <c r="D53" s="332"/>
      <c r="E53" s="332"/>
      <c r="F53" s="333"/>
      <c r="G53" s="324">
        <f>IF(I53="","",SUM(I53:I54))</f>
        <v>0</v>
      </c>
      <c r="H53" s="383">
        <f>IF(I53="","",SUM(I53:I54))</f>
        <v>0</v>
      </c>
      <c r="I53" s="33">
        <v>0</v>
      </c>
      <c r="J53" s="34" t="s">
        <v>52</v>
      </c>
      <c r="K53" s="35">
        <v>2</v>
      </c>
      <c r="L53" s="383">
        <f>IF(K53="","",SUM(K53:K54))</f>
        <v>2</v>
      </c>
      <c r="M53" s="371">
        <f>IF(N53="","",SUM(N53:N54))</f>
      </c>
      <c r="N53" s="377"/>
      <c r="O53" s="378"/>
      <c r="P53" s="378"/>
      <c r="Q53" s="378"/>
      <c r="R53" s="378"/>
      <c r="S53" s="378"/>
      <c r="T53" s="379"/>
      <c r="U53" s="324">
        <f>IF(W53="","",SUM(W53:W54))</f>
        <v>1</v>
      </c>
      <c r="V53" s="363">
        <f>IF(W53="","",SUM(W53:W54))</f>
        <v>1</v>
      </c>
      <c r="W53" s="33">
        <v>0</v>
      </c>
      <c r="X53" s="34" t="s">
        <v>52</v>
      </c>
      <c r="Y53" s="35">
        <v>0</v>
      </c>
      <c r="Z53" s="324">
        <f>IF(Y53="","",SUM(Y53:Y54))</f>
        <v>0</v>
      </c>
      <c r="AA53" s="325">
        <f>IF(AB53="","",SUM(AB53:AB54))</f>
      </c>
      <c r="AB53" s="345"/>
      <c r="AC53" s="348"/>
      <c r="AD53" s="351"/>
      <c r="AE53" s="351"/>
      <c r="AF53" s="35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32" ht="23.25" customHeight="1">
      <c r="A54" s="124"/>
      <c r="B54" s="341" t="s">
        <v>281</v>
      </c>
      <c r="C54" s="342"/>
      <c r="D54" s="342"/>
      <c r="E54" s="342"/>
      <c r="F54" s="343"/>
      <c r="G54" s="326"/>
      <c r="H54" s="364"/>
      <c r="I54" s="39">
        <v>0</v>
      </c>
      <c r="J54" s="37" t="s">
        <v>52</v>
      </c>
      <c r="K54" s="38">
        <v>0</v>
      </c>
      <c r="L54" s="364"/>
      <c r="M54" s="372"/>
      <c r="N54" s="380"/>
      <c r="O54" s="381"/>
      <c r="P54" s="381"/>
      <c r="Q54" s="381"/>
      <c r="R54" s="381"/>
      <c r="S54" s="381"/>
      <c r="T54" s="382"/>
      <c r="U54" s="326"/>
      <c r="V54" s="364"/>
      <c r="W54" s="33">
        <v>1</v>
      </c>
      <c r="X54" s="37" t="s">
        <v>52</v>
      </c>
      <c r="Y54" s="35">
        <v>0</v>
      </c>
      <c r="Z54" s="326"/>
      <c r="AA54" s="327"/>
      <c r="AB54" s="346"/>
      <c r="AC54" s="349"/>
      <c r="AD54" s="352"/>
      <c r="AE54" s="352"/>
      <c r="AF54" s="355"/>
    </row>
    <row r="55" spans="1:32" ht="23.25" customHeight="1">
      <c r="A55" s="124"/>
      <c r="B55" s="328" t="s">
        <v>88</v>
      </c>
      <c r="C55" s="329"/>
      <c r="D55" s="329"/>
      <c r="E55" s="329"/>
      <c r="F55" s="330"/>
      <c r="G55" s="29" t="str">
        <f>B48</f>
        <v>a</v>
      </c>
      <c r="H55" s="30" t="str">
        <f>V49</f>
        <v>ウ</v>
      </c>
      <c r="I55" s="373" t="str">
        <f>IF(G56="","",IF(G56&gt;L56,"○",IF(G56=L56,"△","●")))</f>
        <v>●</v>
      </c>
      <c r="J55" s="373"/>
      <c r="K55" s="373"/>
      <c r="L55" s="31"/>
      <c r="M55" s="32"/>
      <c r="N55" s="29" t="str">
        <f>B48</f>
        <v>a</v>
      </c>
      <c r="O55" s="30" t="str">
        <f>V52</f>
        <v>イ</v>
      </c>
      <c r="P55" s="373" t="str">
        <f>IF(N56="","",IF(N56&gt;S56,"○",IF(N56=S56,"△","●")))</f>
        <v>●</v>
      </c>
      <c r="Q55" s="373"/>
      <c r="R55" s="373"/>
      <c r="S55" s="31"/>
      <c r="T55" s="32"/>
      <c r="U55" s="374"/>
      <c r="V55" s="375"/>
      <c r="W55" s="375"/>
      <c r="X55" s="375"/>
      <c r="Y55" s="375"/>
      <c r="Z55" s="375"/>
      <c r="AA55" s="390"/>
      <c r="AB55" s="344">
        <f>IF(I55="","",AC55*3+AD55)</f>
        <v>0</v>
      </c>
      <c r="AC55" s="347">
        <f>IF(I55="","",COUNTIF(I55:P55,"○"))</f>
        <v>0</v>
      </c>
      <c r="AD55" s="350">
        <f>IF(P55="","",COUNTIF(I55:P55,"△"))</f>
        <v>0</v>
      </c>
      <c r="AE55" s="350">
        <f>IF(P55="","",COUNTIF(I55:P55,"●"))</f>
        <v>2</v>
      </c>
      <c r="AF55" s="353">
        <f>IF(P55="","",RANK(AB55,AB49:AB57))</f>
        <v>3</v>
      </c>
    </row>
    <row r="56" spans="1:32" ht="23.25" customHeight="1">
      <c r="A56" s="124"/>
      <c r="B56" s="331"/>
      <c r="C56" s="332"/>
      <c r="D56" s="332"/>
      <c r="E56" s="332"/>
      <c r="F56" s="333"/>
      <c r="G56" s="324">
        <f>IF(I56="","",SUM(I56:I57))</f>
        <v>0</v>
      </c>
      <c r="H56" s="363">
        <f>IF(I56="","",SUM(I56:I57))</f>
        <v>0</v>
      </c>
      <c r="I56" s="33">
        <v>0</v>
      </c>
      <c r="J56" s="52" t="s">
        <v>52</v>
      </c>
      <c r="K56" s="35">
        <v>1</v>
      </c>
      <c r="L56" s="363">
        <f>IF(K56="","",SUM(K56:K57))</f>
        <v>2</v>
      </c>
      <c r="M56" s="371">
        <f>IF(N56="","",SUM(N56:N57))</f>
        <v>0</v>
      </c>
      <c r="N56" s="324">
        <f>IF(P56="","",SUM(P56:P57))</f>
        <v>0</v>
      </c>
      <c r="O56" s="363">
        <f>IF(P56="","",SUM(P56:P57))</f>
        <v>0</v>
      </c>
      <c r="P56" s="33">
        <v>0</v>
      </c>
      <c r="Q56" s="52" t="s">
        <v>52</v>
      </c>
      <c r="R56" s="35">
        <v>0</v>
      </c>
      <c r="S56" s="363">
        <f>IF(R56="","",SUM(R56:R57))</f>
        <v>1</v>
      </c>
      <c r="T56" s="371">
        <f>IF(U56="","",SUM(U56:U57))</f>
      </c>
      <c r="U56" s="377"/>
      <c r="V56" s="378"/>
      <c r="W56" s="378"/>
      <c r="X56" s="378"/>
      <c r="Y56" s="378"/>
      <c r="Z56" s="378"/>
      <c r="AA56" s="391"/>
      <c r="AB56" s="345"/>
      <c r="AC56" s="348"/>
      <c r="AD56" s="351"/>
      <c r="AE56" s="351"/>
      <c r="AF56" s="354"/>
    </row>
    <row r="57" spans="1:32" ht="23.25" customHeight="1" thickBot="1">
      <c r="A57" s="124"/>
      <c r="B57" s="334" t="s">
        <v>282</v>
      </c>
      <c r="C57" s="335"/>
      <c r="D57" s="335"/>
      <c r="E57" s="335"/>
      <c r="F57" s="336"/>
      <c r="G57" s="395"/>
      <c r="H57" s="388"/>
      <c r="I57" s="41">
        <v>0</v>
      </c>
      <c r="J57" s="42" t="s">
        <v>52</v>
      </c>
      <c r="K57" s="43">
        <v>1</v>
      </c>
      <c r="L57" s="388"/>
      <c r="M57" s="389"/>
      <c r="N57" s="395"/>
      <c r="O57" s="388"/>
      <c r="P57" s="41">
        <v>0</v>
      </c>
      <c r="Q57" s="42" t="s">
        <v>52</v>
      </c>
      <c r="R57" s="43">
        <v>1</v>
      </c>
      <c r="S57" s="388"/>
      <c r="T57" s="389"/>
      <c r="U57" s="392"/>
      <c r="V57" s="393"/>
      <c r="W57" s="393"/>
      <c r="X57" s="393"/>
      <c r="Y57" s="393"/>
      <c r="Z57" s="393"/>
      <c r="AA57" s="394"/>
      <c r="AB57" s="356"/>
      <c r="AC57" s="357"/>
      <c r="AD57" s="358"/>
      <c r="AE57" s="358"/>
      <c r="AF57" s="359"/>
    </row>
    <row r="58" spans="1:32" ht="13.5" thickBot="1">
      <c r="A58" s="124"/>
      <c r="B58" s="124"/>
      <c r="C58" s="124"/>
      <c r="D58" s="124"/>
      <c r="E58" s="124"/>
      <c r="F58" s="124"/>
      <c r="G58" s="124"/>
      <c r="H58" s="124"/>
      <c r="I58" s="127"/>
      <c r="J58" s="127"/>
      <c r="K58" s="124"/>
      <c r="L58" s="127"/>
      <c r="M58" s="127"/>
      <c r="N58" s="124"/>
      <c r="O58" s="124"/>
      <c r="P58" s="124"/>
      <c r="Q58" s="124"/>
      <c r="R58" s="124"/>
      <c r="S58" s="124"/>
      <c r="T58" s="124"/>
      <c r="U58" s="127"/>
      <c r="V58" s="127"/>
      <c r="W58" s="124"/>
      <c r="X58" s="127"/>
      <c r="Y58" s="127"/>
      <c r="Z58" s="124"/>
      <c r="AA58" s="124"/>
      <c r="AB58" s="124"/>
      <c r="AC58" s="124"/>
      <c r="AD58" s="124"/>
      <c r="AE58" s="124"/>
      <c r="AF58" s="124"/>
    </row>
    <row r="59" spans="1:32" ht="33">
      <c r="A59" s="124"/>
      <c r="B59" s="340" t="s">
        <v>74</v>
      </c>
      <c r="C59" s="338"/>
      <c r="D59" s="338"/>
      <c r="E59" s="338"/>
      <c r="F59" s="339"/>
      <c r="G59" s="337" t="str">
        <f>B60</f>
        <v>大谷</v>
      </c>
      <c r="H59" s="338"/>
      <c r="I59" s="338"/>
      <c r="J59" s="338"/>
      <c r="K59" s="338"/>
      <c r="L59" s="338"/>
      <c r="M59" s="339"/>
      <c r="N59" s="337" t="str">
        <f>B63</f>
        <v>KUGA</v>
      </c>
      <c r="O59" s="338"/>
      <c r="P59" s="338"/>
      <c r="Q59" s="338"/>
      <c r="R59" s="338"/>
      <c r="S59" s="338"/>
      <c r="T59" s="339"/>
      <c r="U59" s="337" t="str">
        <f>B66</f>
        <v>小国</v>
      </c>
      <c r="V59" s="338"/>
      <c r="W59" s="338"/>
      <c r="X59" s="338"/>
      <c r="Y59" s="338"/>
      <c r="Z59" s="338"/>
      <c r="AA59" s="407"/>
      <c r="AB59" s="89" t="s">
        <v>53</v>
      </c>
      <c r="AC59" s="90" t="s">
        <v>54</v>
      </c>
      <c r="AD59" s="90" t="s">
        <v>55</v>
      </c>
      <c r="AE59" s="90" t="s">
        <v>56</v>
      </c>
      <c r="AF59" s="91" t="s">
        <v>57</v>
      </c>
    </row>
    <row r="60" spans="1:32" ht="23.25" customHeight="1">
      <c r="A60" s="124"/>
      <c r="B60" s="328" t="s">
        <v>101</v>
      </c>
      <c r="C60" s="329"/>
      <c r="D60" s="329"/>
      <c r="E60" s="329"/>
      <c r="F60" s="330"/>
      <c r="G60" s="374"/>
      <c r="H60" s="375"/>
      <c r="I60" s="375"/>
      <c r="J60" s="375"/>
      <c r="K60" s="375"/>
      <c r="L60" s="375"/>
      <c r="M60" s="376"/>
      <c r="N60" s="29" t="str">
        <f>B59</f>
        <v>b</v>
      </c>
      <c r="O60" s="30" t="s">
        <v>247</v>
      </c>
      <c r="P60" s="373" t="str">
        <f>IF(N61="","",IF(N61&gt;S61,"○",IF(N61=S61,"△","●")))</f>
        <v>○</v>
      </c>
      <c r="Q60" s="373"/>
      <c r="R60" s="373"/>
      <c r="S60" s="31"/>
      <c r="T60" s="32"/>
      <c r="U60" s="29" t="str">
        <f>B59</f>
        <v>b</v>
      </c>
      <c r="V60" s="30" t="s">
        <v>248</v>
      </c>
      <c r="W60" s="373" t="str">
        <f>IF(U61="","",IF(U61&gt;Z61,"○",IF(U61=Z61,"△","●")))</f>
        <v>○</v>
      </c>
      <c r="X60" s="373"/>
      <c r="Y60" s="373"/>
      <c r="Z60" s="31"/>
      <c r="AA60" s="51"/>
      <c r="AB60" s="344">
        <f>IF(P60="","",AC60*3+AD60)</f>
        <v>6</v>
      </c>
      <c r="AC60" s="347">
        <f>IF(P60="","",COUNTIF(P60:W60,"○"))</f>
        <v>2</v>
      </c>
      <c r="AD60" s="350">
        <f>IF(P60="","",COUNTIF(P60:W60,"△"))</f>
        <v>0</v>
      </c>
      <c r="AE60" s="350">
        <f>IF(P60="","",COUNTIF(P60:W60,"●"))</f>
        <v>0</v>
      </c>
      <c r="AF60" s="353">
        <f>IF(P60="","",RANK(AB60,AB60:AB68))</f>
        <v>1</v>
      </c>
    </row>
    <row r="61" spans="1:32" ht="23.25" customHeight="1">
      <c r="A61" s="124"/>
      <c r="B61" s="331"/>
      <c r="C61" s="332"/>
      <c r="D61" s="332"/>
      <c r="E61" s="332"/>
      <c r="F61" s="333"/>
      <c r="G61" s="377"/>
      <c r="H61" s="378"/>
      <c r="I61" s="378"/>
      <c r="J61" s="378"/>
      <c r="K61" s="378"/>
      <c r="L61" s="378"/>
      <c r="M61" s="379"/>
      <c r="N61" s="324">
        <f>IF(P61="","",SUM(P61:P62))</f>
        <v>2</v>
      </c>
      <c r="O61" s="383">
        <f>IF(P61="","",SUM(P61:P62))</f>
        <v>2</v>
      </c>
      <c r="P61" s="33">
        <v>2</v>
      </c>
      <c r="Q61" s="34" t="s">
        <v>52</v>
      </c>
      <c r="R61" s="34">
        <v>0</v>
      </c>
      <c r="S61" s="324">
        <f>IF(R61="","",SUM(R61:R62))</f>
        <v>0</v>
      </c>
      <c r="T61" s="371">
        <f>IF(U61="","",SUM(U61:U62))</f>
        <v>2</v>
      </c>
      <c r="U61" s="324">
        <f>IF(W61="","",SUM(W61:W62))</f>
        <v>2</v>
      </c>
      <c r="V61" s="363">
        <f>IF(W61="","",SUM(W61:W62))</f>
        <v>2</v>
      </c>
      <c r="W61" s="33">
        <v>1</v>
      </c>
      <c r="X61" s="34" t="s">
        <v>52</v>
      </c>
      <c r="Y61" s="35">
        <v>0</v>
      </c>
      <c r="Z61" s="324">
        <f>IF(Y61="","",SUM(Y61:Y62))</f>
        <v>0</v>
      </c>
      <c r="AA61" s="325">
        <f>IF(AB61="","",SUM(AB61:AB62))</f>
      </c>
      <c r="AB61" s="345"/>
      <c r="AC61" s="348"/>
      <c r="AD61" s="351"/>
      <c r="AE61" s="351"/>
      <c r="AF61" s="354"/>
    </row>
    <row r="62" spans="1:32" ht="23.25" customHeight="1">
      <c r="A62" s="124"/>
      <c r="B62" s="341" t="s">
        <v>283</v>
      </c>
      <c r="C62" s="342"/>
      <c r="D62" s="342"/>
      <c r="E62" s="342"/>
      <c r="F62" s="343"/>
      <c r="G62" s="380"/>
      <c r="H62" s="381"/>
      <c r="I62" s="381"/>
      <c r="J62" s="381"/>
      <c r="K62" s="381"/>
      <c r="L62" s="381"/>
      <c r="M62" s="382"/>
      <c r="N62" s="326"/>
      <c r="O62" s="364"/>
      <c r="P62" s="33">
        <v>0</v>
      </c>
      <c r="Q62" s="37" t="s">
        <v>52</v>
      </c>
      <c r="R62" s="37">
        <v>0</v>
      </c>
      <c r="S62" s="326"/>
      <c r="T62" s="372"/>
      <c r="U62" s="326"/>
      <c r="V62" s="364"/>
      <c r="W62" s="33">
        <v>1</v>
      </c>
      <c r="X62" s="37" t="s">
        <v>52</v>
      </c>
      <c r="Y62" s="38">
        <v>0</v>
      </c>
      <c r="Z62" s="326"/>
      <c r="AA62" s="327"/>
      <c r="AB62" s="346"/>
      <c r="AC62" s="349"/>
      <c r="AD62" s="352"/>
      <c r="AE62" s="352"/>
      <c r="AF62" s="355"/>
    </row>
    <row r="63" spans="1:32" ht="23.25" customHeight="1">
      <c r="A63" s="124"/>
      <c r="B63" s="328" t="s">
        <v>380</v>
      </c>
      <c r="C63" s="329"/>
      <c r="D63" s="329"/>
      <c r="E63" s="329"/>
      <c r="F63" s="330"/>
      <c r="G63" s="29" t="str">
        <f>B59</f>
        <v>b</v>
      </c>
      <c r="H63" s="30" t="str">
        <f>O60</f>
        <v>ア</v>
      </c>
      <c r="I63" s="373" t="str">
        <f>IF(G64="","",IF(G64&gt;L64,"○",IF(G64=L64,"△","●")))</f>
        <v>●</v>
      </c>
      <c r="J63" s="373"/>
      <c r="K63" s="373"/>
      <c r="L63" s="31"/>
      <c r="M63" s="32"/>
      <c r="N63" s="374"/>
      <c r="O63" s="375"/>
      <c r="P63" s="375"/>
      <c r="Q63" s="375"/>
      <c r="R63" s="375"/>
      <c r="S63" s="375"/>
      <c r="T63" s="376"/>
      <c r="U63" s="29" t="str">
        <f>B59</f>
        <v>b</v>
      </c>
      <c r="V63" s="30" t="s">
        <v>40</v>
      </c>
      <c r="W63" s="373" t="str">
        <f>IF(U64="","",IF(U64&gt;Z64,"○",IF(U64=Z64,"△","●")))</f>
        <v>○</v>
      </c>
      <c r="X63" s="373"/>
      <c r="Y63" s="373"/>
      <c r="Z63" s="31"/>
      <c r="AA63" s="51"/>
      <c r="AB63" s="344">
        <f>IF(I63="","",AC63*3+AD63)</f>
        <v>3</v>
      </c>
      <c r="AC63" s="347">
        <f>IF(I63="","",COUNTIF(I63:W63,"○"))</f>
        <v>1</v>
      </c>
      <c r="AD63" s="350">
        <f>IF(I63="","",COUNTIF(I63:W63,"△"))</f>
        <v>0</v>
      </c>
      <c r="AE63" s="350">
        <f>IF(I63="","",COUNTIF(I63:W63,"●"))</f>
        <v>1</v>
      </c>
      <c r="AF63" s="353">
        <f>IF(I63="","",RANK(AB63,AB60:AB68))</f>
        <v>2</v>
      </c>
    </row>
    <row r="64" spans="1:32" ht="23.25" customHeight="1">
      <c r="A64" s="124"/>
      <c r="B64" s="331"/>
      <c r="C64" s="332"/>
      <c r="D64" s="332"/>
      <c r="E64" s="332"/>
      <c r="F64" s="333"/>
      <c r="G64" s="324">
        <f>IF(I64="","",SUM(I64:I65))</f>
        <v>0</v>
      </c>
      <c r="H64" s="383">
        <f>IF(I64="","",SUM(I64:I65))</f>
        <v>0</v>
      </c>
      <c r="I64" s="33">
        <v>0</v>
      </c>
      <c r="J64" s="34" t="s">
        <v>52</v>
      </c>
      <c r="K64" s="35">
        <v>2</v>
      </c>
      <c r="L64" s="383">
        <f>IF(K64="","",SUM(K64:K65))</f>
        <v>2</v>
      </c>
      <c r="M64" s="371">
        <f>IF(N64="","",SUM(N64:N65))</f>
      </c>
      <c r="N64" s="377"/>
      <c r="O64" s="378"/>
      <c r="P64" s="378"/>
      <c r="Q64" s="378"/>
      <c r="R64" s="378"/>
      <c r="S64" s="378"/>
      <c r="T64" s="379"/>
      <c r="U64" s="324">
        <f>IF(W64="","",SUM(W64:W65))</f>
        <v>4</v>
      </c>
      <c r="V64" s="363">
        <f>IF(W64="","",SUM(W64:W65))</f>
        <v>4</v>
      </c>
      <c r="W64" s="33">
        <v>0</v>
      </c>
      <c r="X64" s="34" t="s">
        <v>52</v>
      </c>
      <c r="Y64" s="35">
        <v>0</v>
      </c>
      <c r="Z64" s="324">
        <f>IF(Y64="","",SUM(Y64:Y65))</f>
        <v>0</v>
      </c>
      <c r="AA64" s="325">
        <f>IF(AB64="","",SUM(AB64:AB65))</f>
      </c>
      <c r="AB64" s="345"/>
      <c r="AC64" s="348"/>
      <c r="AD64" s="351"/>
      <c r="AE64" s="351"/>
      <c r="AF64" s="354"/>
    </row>
    <row r="65" spans="1:32" ht="23.25" customHeight="1">
      <c r="A65" s="124"/>
      <c r="B65" s="341" t="s">
        <v>284</v>
      </c>
      <c r="C65" s="342"/>
      <c r="D65" s="342"/>
      <c r="E65" s="342"/>
      <c r="F65" s="343"/>
      <c r="G65" s="326"/>
      <c r="H65" s="364"/>
      <c r="I65" s="39">
        <v>0</v>
      </c>
      <c r="J65" s="37" t="s">
        <v>52</v>
      </c>
      <c r="K65" s="38">
        <v>0</v>
      </c>
      <c r="L65" s="364"/>
      <c r="M65" s="372"/>
      <c r="N65" s="380"/>
      <c r="O65" s="381"/>
      <c r="P65" s="381"/>
      <c r="Q65" s="381"/>
      <c r="R65" s="381"/>
      <c r="S65" s="381"/>
      <c r="T65" s="382"/>
      <c r="U65" s="326"/>
      <c r="V65" s="364"/>
      <c r="W65" s="33">
        <v>4</v>
      </c>
      <c r="X65" s="37" t="s">
        <v>52</v>
      </c>
      <c r="Y65" s="35">
        <v>0</v>
      </c>
      <c r="Z65" s="326"/>
      <c r="AA65" s="327"/>
      <c r="AB65" s="346"/>
      <c r="AC65" s="349"/>
      <c r="AD65" s="352"/>
      <c r="AE65" s="352"/>
      <c r="AF65" s="355"/>
    </row>
    <row r="66" spans="1:32" ht="23.25" customHeight="1">
      <c r="A66" s="124"/>
      <c r="B66" s="328" t="s">
        <v>103</v>
      </c>
      <c r="C66" s="329"/>
      <c r="D66" s="329"/>
      <c r="E66" s="329"/>
      <c r="F66" s="330"/>
      <c r="G66" s="29" t="str">
        <f>B59</f>
        <v>b</v>
      </c>
      <c r="H66" s="30" t="str">
        <f>V60</f>
        <v>ウ</v>
      </c>
      <c r="I66" s="373" t="str">
        <f>IF(G67="","",IF(G67&gt;L67,"○",IF(G67=L67,"△","●")))</f>
        <v>●</v>
      </c>
      <c r="J66" s="373"/>
      <c r="K66" s="373"/>
      <c r="L66" s="31"/>
      <c r="M66" s="32"/>
      <c r="N66" s="29" t="str">
        <f>B59</f>
        <v>b</v>
      </c>
      <c r="O66" s="30" t="str">
        <f>V63</f>
        <v>イ</v>
      </c>
      <c r="P66" s="373" t="str">
        <f>IF(N67="","",IF(N67&gt;S67,"○",IF(N67=S67,"△","●")))</f>
        <v>●</v>
      </c>
      <c r="Q66" s="373"/>
      <c r="R66" s="373"/>
      <c r="S66" s="31"/>
      <c r="T66" s="32"/>
      <c r="U66" s="374"/>
      <c r="V66" s="375"/>
      <c r="W66" s="375"/>
      <c r="X66" s="375"/>
      <c r="Y66" s="375"/>
      <c r="Z66" s="375"/>
      <c r="AA66" s="390"/>
      <c r="AB66" s="344">
        <f>IF(I66="","",AC66*3+AD66)</f>
        <v>0</v>
      </c>
      <c r="AC66" s="347">
        <f>IF(I66="","",COUNTIF(I66:P66,"○"))</f>
        <v>0</v>
      </c>
      <c r="AD66" s="350">
        <f>IF(P66="","",COUNTIF(I66:P66,"△"))</f>
        <v>0</v>
      </c>
      <c r="AE66" s="350">
        <f>IF(P66="","",COUNTIF(I66:P66,"●"))</f>
        <v>2</v>
      </c>
      <c r="AF66" s="353">
        <f>IF(P66="","",RANK(AB66,AB60:AB68))</f>
        <v>3</v>
      </c>
    </row>
    <row r="67" spans="1:32" ht="23.25" customHeight="1">
      <c r="A67" s="124"/>
      <c r="B67" s="331"/>
      <c r="C67" s="332"/>
      <c r="D67" s="332"/>
      <c r="E67" s="332"/>
      <c r="F67" s="333"/>
      <c r="G67" s="324">
        <f>IF(I67="","",SUM(I67:I68))</f>
        <v>0</v>
      </c>
      <c r="H67" s="363">
        <f>IF(I67="","",SUM(I67:I68))</f>
        <v>0</v>
      </c>
      <c r="I67" s="33">
        <v>0</v>
      </c>
      <c r="J67" s="52" t="s">
        <v>52</v>
      </c>
      <c r="K67" s="35">
        <v>1</v>
      </c>
      <c r="L67" s="363">
        <f>IF(K67="","",SUM(K67:K68))</f>
        <v>2</v>
      </c>
      <c r="M67" s="371">
        <f>IF(N67="","",SUM(N67:N68))</f>
        <v>0</v>
      </c>
      <c r="N67" s="324">
        <f>IF(P67="","",SUM(P67:P68))</f>
        <v>0</v>
      </c>
      <c r="O67" s="363">
        <f>IF(P67="","",SUM(P67:P68))</f>
        <v>0</v>
      </c>
      <c r="P67" s="33">
        <v>0</v>
      </c>
      <c r="Q67" s="52" t="s">
        <v>52</v>
      </c>
      <c r="R67" s="35">
        <v>0</v>
      </c>
      <c r="S67" s="363">
        <f>IF(R67="","",SUM(R67:R68))</f>
        <v>4</v>
      </c>
      <c r="T67" s="371">
        <f>IF(U67="","",SUM(U67:U68))</f>
      </c>
      <c r="U67" s="377"/>
      <c r="V67" s="378"/>
      <c r="W67" s="378"/>
      <c r="X67" s="378"/>
      <c r="Y67" s="378"/>
      <c r="Z67" s="378"/>
      <c r="AA67" s="391"/>
      <c r="AB67" s="345"/>
      <c r="AC67" s="348"/>
      <c r="AD67" s="351"/>
      <c r="AE67" s="351"/>
      <c r="AF67" s="354"/>
    </row>
    <row r="68" spans="1:32" ht="23.25" customHeight="1" thickBot="1">
      <c r="A68" s="124"/>
      <c r="B68" s="334" t="s">
        <v>285</v>
      </c>
      <c r="C68" s="335"/>
      <c r="D68" s="335"/>
      <c r="E68" s="335"/>
      <c r="F68" s="336"/>
      <c r="G68" s="395"/>
      <c r="H68" s="388"/>
      <c r="I68" s="41">
        <v>0</v>
      </c>
      <c r="J68" s="42" t="s">
        <v>52</v>
      </c>
      <c r="K68" s="43">
        <v>1</v>
      </c>
      <c r="L68" s="388"/>
      <c r="M68" s="389"/>
      <c r="N68" s="395"/>
      <c r="O68" s="388"/>
      <c r="P68" s="41">
        <v>0</v>
      </c>
      <c r="Q68" s="42" t="s">
        <v>52</v>
      </c>
      <c r="R68" s="43">
        <v>4</v>
      </c>
      <c r="S68" s="388"/>
      <c r="T68" s="389"/>
      <c r="U68" s="392"/>
      <c r="V68" s="393"/>
      <c r="W68" s="393"/>
      <c r="X68" s="393"/>
      <c r="Y68" s="393"/>
      <c r="Z68" s="393"/>
      <c r="AA68" s="394"/>
      <c r="AB68" s="356"/>
      <c r="AC68" s="357"/>
      <c r="AD68" s="358"/>
      <c r="AE68" s="358"/>
      <c r="AF68" s="359"/>
    </row>
    <row r="69" spans="1:32" ht="13.5" thickBot="1">
      <c r="A69" s="124"/>
      <c r="B69" s="126"/>
      <c r="C69" s="126"/>
      <c r="D69" s="124"/>
      <c r="E69" s="124"/>
      <c r="F69" s="126"/>
      <c r="G69" s="126"/>
      <c r="H69" s="126"/>
      <c r="I69" s="126"/>
      <c r="J69" s="126"/>
      <c r="K69" s="124"/>
      <c r="L69" s="126"/>
      <c r="M69" s="126"/>
      <c r="N69" s="124"/>
      <c r="O69" s="126"/>
      <c r="P69" s="126"/>
      <c r="Q69" s="124"/>
      <c r="R69" s="126"/>
      <c r="S69" s="126"/>
      <c r="T69" s="126"/>
      <c r="U69" s="126"/>
      <c r="V69" s="126"/>
      <c r="W69" s="124"/>
      <c r="X69" s="126"/>
      <c r="Y69" s="126"/>
      <c r="Z69" s="126"/>
      <c r="AA69" s="126"/>
      <c r="AB69" s="126"/>
      <c r="AC69" s="124"/>
      <c r="AD69" s="126"/>
      <c r="AE69" s="126"/>
      <c r="AF69" s="124"/>
    </row>
    <row r="70" spans="1:32" ht="33">
      <c r="A70" s="124"/>
      <c r="B70" s="340" t="s">
        <v>75</v>
      </c>
      <c r="C70" s="338"/>
      <c r="D70" s="338"/>
      <c r="E70" s="338"/>
      <c r="F70" s="339"/>
      <c r="G70" s="337" t="str">
        <f>B71</f>
        <v>広島</v>
      </c>
      <c r="H70" s="338"/>
      <c r="I70" s="338"/>
      <c r="J70" s="338"/>
      <c r="K70" s="338"/>
      <c r="L70" s="338"/>
      <c r="M70" s="339"/>
      <c r="N70" s="337" t="str">
        <f>B74</f>
        <v>あがの</v>
      </c>
      <c r="O70" s="338"/>
      <c r="P70" s="338"/>
      <c r="Q70" s="338"/>
      <c r="R70" s="338"/>
      <c r="S70" s="338"/>
      <c r="T70" s="339"/>
      <c r="U70" s="337" t="str">
        <f>B77</f>
        <v>Echizen</v>
      </c>
      <c r="V70" s="338"/>
      <c r="W70" s="338"/>
      <c r="X70" s="338"/>
      <c r="Y70" s="338"/>
      <c r="Z70" s="338"/>
      <c r="AA70" s="407"/>
      <c r="AB70" s="89" t="s">
        <v>53</v>
      </c>
      <c r="AC70" s="90" t="s">
        <v>54</v>
      </c>
      <c r="AD70" s="90" t="s">
        <v>55</v>
      </c>
      <c r="AE70" s="90" t="s">
        <v>56</v>
      </c>
      <c r="AF70" s="91" t="s">
        <v>57</v>
      </c>
    </row>
    <row r="71" spans="1:32" ht="23.25" customHeight="1">
      <c r="A71" s="124"/>
      <c r="B71" s="328" t="s">
        <v>99</v>
      </c>
      <c r="C71" s="329"/>
      <c r="D71" s="329"/>
      <c r="E71" s="329"/>
      <c r="F71" s="330"/>
      <c r="G71" s="374"/>
      <c r="H71" s="375"/>
      <c r="I71" s="375"/>
      <c r="J71" s="375"/>
      <c r="K71" s="375"/>
      <c r="L71" s="375"/>
      <c r="M71" s="376"/>
      <c r="N71" s="29" t="str">
        <f>B70</f>
        <v>c</v>
      </c>
      <c r="O71" s="30" t="s">
        <v>247</v>
      </c>
      <c r="P71" s="373" t="str">
        <f>IF(N72="","",IF(N72&gt;S72,"○",IF(N72=S72,"△","●")))</f>
        <v>△</v>
      </c>
      <c r="Q71" s="373"/>
      <c r="R71" s="373"/>
      <c r="S71" s="31"/>
      <c r="T71" s="32"/>
      <c r="U71" s="29" t="str">
        <f>B70</f>
        <v>c</v>
      </c>
      <c r="V71" s="30" t="s">
        <v>248</v>
      </c>
      <c r="W71" s="373" t="str">
        <f>IF(U72="","",IF(U72&gt;Z72,"○",IF(U72=Z72,"△","●")))</f>
        <v>●</v>
      </c>
      <c r="X71" s="373"/>
      <c r="Y71" s="373"/>
      <c r="Z71" s="31"/>
      <c r="AA71" s="51"/>
      <c r="AB71" s="344">
        <f>IF(P71="","",AC71*3+AD71)</f>
        <v>1</v>
      </c>
      <c r="AC71" s="347">
        <f>IF(P71="","",COUNTIF(P71:W71,"○"))</f>
        <v>0</v>
      </c>
      <c r="AD71" s="350">
        <f>IF(P71="","",COUNTIF(P71:W71,"△"))</f>
        <v>1</v>
      </c>
      <c r="AE71" s="350">
        <f>IF(P71="","",COUNTIF(P71:W71,"●"))</f>
        <v>1</v>
      </c>
      <c r="AF71" s="353">
        <f>IF(P71="","",RANK(AB71,AB71:AB79))</f>
        <v>2</v>
      </c>
    </row>
    <row r="72" spans="1:32" ht="23.25" customHeight="1">
      <c r="A72" s="124"/>
      <c r="B72" s="331"/>
      <c r="C72" s="332"/>
      <c r="D72" s="332"/>
      <c r="E72" s="332"/>
      <c r="F72" s="333"/>
      <c r="G72" s="377"/>
      <c r="H72" s="378"/>
      <c r="I72" s="378"/>
      <c r="J72" s="378"/>
      <c r="K72" s="378"/>
      <c r="L72" s="378"/>
      <c r="M72" s="379"/>
      <c r="N72" s="324">
        <f>IF(P72="","",SUM(P72:P73))</f>
        <v>1</v>
      </c>
      <c r="O72" s="383">
        <f>IF(P72="","",SUM(P72:P73))</f>
        <v>1</v>
      </c>
      <c r="P72" s="33">
        <v>0</v>
      </c>
      <c r="Q72" s="34" t="s">
        <v>52</v>
      </c>
      <c r="R72" s="34">
        <v>0</v>
      </c>
      <c r="S72" s="324">
        <f>IF(R72="","",SUM(R72:R73))</f>
        <v>1</v>
      </c>
      <c r="T72" s="371">
        <f>IF(U72="","",SUM(U72:U73))</f>
        <v>1</v>
      </c>
      <c r="U72" s="324">
        <f>IF(W72="","",SUM(W72:W73))</f>
        <v>1</v>
      </c>
      <c r="V72" s="363">
        <f>IF(W72="","",SUM(W72:W73))</f>
        <v>1</v>
      </c>
      <c r="W72" s="33">
        <v>1</v>
      </c>
      <c r="X72" s="34" t="s">
        <v>52</v>
      </c>
      <c r="Y72" s="35">
        <v>1</v>
      </c>
      <c r="Z72" s="324">
        <f>IF(Y72="","",SUM(Y72:Y73))</f>
        <v>2</v>
      </c>
      <c r="AA72" s="325">
        <f>IF(AB72="","",SUM(AB72:AB73))</f>
      </c>
      <c r="AB72" s="345"/>
      <c r="AC72" s="348"/>
      <c r="AD72" s="351"/>
      <c r="AE72" s="351"/>
      <c r="AF72" s="354"/>
    </row>
    <row r="73" spans="1:32" ht="23.25" customHeight="1">
      <c r="A73" s="124"/>
      <c r="B73" s="341" t="s">
        <v>286</v>
      </c>
      <c r="C73" s="342"/>
      <c r="D73" s="342"/>
      <c r="E73" s="342"/>
      <c r="F73" s="343"/>
      <c r="G73" s="380"/>
      <c r="H73" s="381"/>
      <c r="I73" s="381"/>
      <c r="J73" s="381"/>
      <c r="K73" s="381"/>
      <c r="L73" s="381"/>
      <c r="M73" s="382"/>
      <c r="N73" s="326"/>
      <c r="O73" s="364"/>
      <c r="P73" s="33">
        <v>1</v>
      </c>
      <c r="Q73" s="37" t="s">
        <v>52</v>
      </c>
      <c r="R73" s="37">
        <v>1</v>
      </c>
      <c r="S73" s="326"/>
      <c r="T73" s="372"/>
      <c r="U73" s="326"/>
      <c r="V73" s="364"/>
      <c r="W73" s="33">
        <v>0</v>
      </c>
      <c r="X73" s="37" t="s">
        <v>52</v>
      </c>
      <c r="Y73" s="38">
        <v>1</v>
      </c>
      <c r="Z73" s="326"/>
      <c r="AA73" s="327"/>
      <c r="AB73" s="346"/>
      <c r="AC73" s="349"/>
      <c r="AD73" s="352"/>
      <c r="AE73" s="352"/>
      <c r="AF73" s="355"/>
    </row>
    <row r="74" spans="1:32" ht="23.25" customHeight="1">
      <c r="A74" s="124"/>
      <c r="B74" s="328" t="s">
        <v>364</v>
      </c>
      <c r="C74" s="329"/>
      <c r="D74" s="329"/>
      <c r="E74" s="329"/>
      <c r="F74" s="330"/>
      <c r="G74" s="29" t="str">
        <f>B70</f>
        <v>c</v>
      </c>
      <c r="H74" s="30" t="str">
        <f>O71</f>
        <v>ア</v>
      </c>
      <c r="I74" s="373" t="str">
        <f>IF(G75="","",IF(G75&gt;L75,"○",IF(G75=L75,"△","●")))</f>
        <v>△</v>
      </c>
      <c r="J74" s="373"/>
      <c r="K74" s="373"/>
      <c r="L74" s="31"/>
      <c r="M74" s="32"/>
      <c r="N74" s="374"/>
      <c r="O74" s="375"/>
      <c r="P74" s="375"/>
      <c r="Q74" s="375"/>
      <c r="R74" s="375"/>
      <c r="S74" s="375"/>
      <c r="T74" s="376"/>
      <c r="U74" s="29" t="str">
        <f>B70</f>
        <v>c</v>
      </c>
      <c r="V74" s="30" t="s">
        <v>246</v>
      </c>
      <c r="W74" s="373" t="str">
        <f>IF(U75="","",IF(U75&gt;Z75,"○",IF(U75=Z75,"△","●")))</f>
        <v>●</v>
      </c>
      <c r="X74" s="373"/>
      <c r="Y74" s="373"/>
      <c r="Z74" s="31"/>
      <c r="AA74" s="51"/>
      <c r="AB74" s="344">
        <f>IF(I74="","",AC74*3+AD74)</f>
        <v>1</v>
      </c>
      <c r="AC74" s="347">
        <f>IF(I74="","",COUNTIF(I74:W74,"○"))</f>
        <v>0</v>
      </c>
      <c r="AD74" s="350">
        <f>IF(I74="","",COUNTIF(I74:W74,"△"))</f>
        <v>1</v>
      </c>
      <c r="AE74" s="350">
        <f>IF(I74="","",COUNTIF(I74:W74,"●"))</f>
        <v>1</v>
      </c>
      <c r="AF74" s="353">
        <f>IF(I74="","",RANK(AB74,AB71:AB79))</f>
        <v>2</v>
      </c>
    </row>
    <row r="75" spans="1:32" ht="23.25" customHeight="1">
      <c r="A75" s="124"/>
      <c r="B75" s="331"/>
      <c r="C75" s="332"/>
      <c r="D75" s="332"/>
      <c r="E75" s="332"/>
      <c r="F75" s="333"/>
      <c r="G75" s="324">
        <f>IF(I75="","",SUM(I75:I76))</f>
        <v>1</v>
      </c>
      <c r="H75" s="383">
        <f>IF(I75="","",SUM(I75:I76))</f>
        <v>1</v>
      </c>
      <c r="I75" s="33">
        <v>0</v>
      </c>
      <c r="J75" s="34" t="s">
        <v>52</v>
      </c>
      <c r="K75" s="35">
        <v>0</v>
      </c>
      <c r="L75" s="383">
        <f>IF(K75="","",SUM(K75:K76))</f>
        <v>1</v>
      </c>
      <c r="M75" s="371">
        <f>IF(N75="","",SUM(N75:N76))</f>
      </c>
      <c r="N75" s="377"/>
      <c r="O75" s="378"/>
      <c r="P75" s="378"/>
      <c r="Q75" s="378"/>
      <c r="R75" s="378"/>
      <c r="S75" s="378"/>
      <c r="T75" s="379"/>
      <c r="U75" s="324">
        <f>IF(W75="","",SUM(W75:W76))</f>
        <v>0</v>
      </c>
      <c r="V75" s="363">
        <f>IF(W75="","",SUM(W75:W76))</f>
        <v>0</v>
      </c>
      <c r="W75" s="33">
        <v>0</v>
      </c>
      <c r="X75" s="34" t="s">
        <v>52</v>
      </c>
      <c r="Y75" s="35">
        <v>2</v>
      </c>
      <c r="Z75" s="324">
        <f>IF(Y75="","",SUM(Y75:Y76))</f>
        <v>3</v>
      </c>
      <c r="AA75" s="325">
        <f>IF(AB75="","",SUM(AB75:AB76))</f>
      </c>
      <c r="AB75" s="345"/>
      <c r="AC75" s="348"/>
      <c r="AD75" s="351"/>
      <c r="AE75" s="351"/>
      <c r="AF75" s="354"/>
    </row>
    <row r="76" spans="1:32" ht="23.25" customHeight="1">
      <c r="A76" s="124"/>
      <c r="B76" s="341" t="s">
        <v>287</v>
      </c>
      <c r="C76" s="342"/>
      <c r="D76" s="342"/>
      <c r="E76" s="342"/>
      <c r="F76" s="343"/>
      <c r="G76" s="326"/>
      <c r="H76" s="364"/>
      <c r="I76" s="39">
        <v>1</v>
      </c>
      <c r="J76" s="37" t="s">
        <v>52</v>
      </c>
      <c r="K76" s="38">
        <v>1</v>
      </c>
      <c r="L76" s="364"/>
      <c r="M76" s="372"/>
      <c r="N76" s="380"/>
      <c r="O76" s="381"/>
      <c r="P76" s="381"/>
      <c r="Q76" s="381"/>
      <c r="R76" s="381"/>
      <c r="S76" s="381"/>
      <c r="T76" s="382"/>
      <c r="U76" s="326"/>
      <c r="V76" s="364"/>
      <c r="W76" s="33">
        <v>0</v>
      </c>
      <c r="X76" s="37" t="s">
        <v>52</v>
      </c>
      <c r="Y76" s="35">
        <v>1</v>
      </c>
      <c r="Z76" s="326"/>
      <c r="AA76" s="327"/>
      <c r="AB76" s="346"/>
      <c r="AC76" s="349"/>
      <c r="AD76" s="352"/>
      <c r="AE76" s="352"/>
      <c r="AF76" s="355"/>
    </row>
    <row r="77" spans="1:32" ht="23.25" customHeight="1">
      <c r="A77" s="124"/>
      <c r="B77" s="328" t="s">
        <v>363</v>
      </c>
      <c r="C77" s="329"/>
      <c r="D77" s="329"/>
      <c r="E77" s="329"/>
      <c r="F77" s="330"/>
      <c r="G77" s="29" t="str">
        <f>B70</f>
        <v>c</v>
      </c>
      <c r="H77" s="30" t="str">
        <f>V71</f>
        <v>ウ</v>
      </c>
      <c r="I77" s="373" t="str">
        <f>IF(G78="","",IF(G78&gt;L78,"○",IF(G78=L78,"△","●")))</f>
        <v>○</v>
      </c>
      <c r="J77" s="373"/>
      <c r="K77" s="373"/>
      <c r="L77" s="31"/>
      <c r="M77" s="32"/>
      <c r="N77" s="29" t="str">
        <f>B70</f>
        <v>c</v>
      </c>
      <c r="O77" s="30" t="str">
        <f>V74</f>
        <v>イ</v>
      </c>
      <c r="P77" s="373" t="str">
        <f>IF(N78="","",IF(N78&gt;S78,"○",IF(N78=S78,"△","●")))</f>
        <v>○</v>
      </c>
      <c r="Q77" s="373"/>
      <c r="R77" s="373"/>
      <c r="S77" s="31"/>
      <c r="T77" s="32"/>
      <c r="U77" s="374"/>
      <c r="V77" s="375"/>
      <c r="W77" s="375"/>
      <c r="X77" s="375"/>
      <c r="Y77" s="375"/>
      <c r="Z77" s="375"/>
      <c r="AA77" s="390"/>
      <c r="AB77" s="344">
        <f>IF(I77="","",AC77*3+AD77)</f>
        <v>6</v>
      </c>
      <c r="AC77" s="347">
        <f>IF(I77="","",COUNTIF(I77:P77,"○"))</f>
        <v>2</v>
      </c>
      <c r="AD77" s="350">
        <f>IF(P77="","",COUNTIF(I77:P77,"△"))</f>
        <v>0</v>
      </c>
      <c r="AE77" s="350">
        <f>IF(P77="","",COUNTIF(I77:P77,"●"))</f>
        <v>0</v>
      </c>
      <c r="AF77" s="353">
        <f>IF(P77="","",RANK(AB77,AB71:AB79))</f>
        <v>1</v>
      </c>
    </row>
    <row r="78" spans="1:32" ht="23.25" customHeight="1">
      <c r="A78" s="124"/>
      <c r="B78" s="331"/>
      <c r="C78" s="332"/>
      <c r="D78" s="332"/>
      <c r="E78" s="332"/>
      <c r="F78" s="333"/>
      <c r="G78" s="324">
        <f>IF(I78="","",SUM(I78:I79))</f>
        <v>2</v>
      </c>
      <c r="H78" s="363">
        <f>IF(I78="","",SUM(I78:I79))</f>
        <v>2</v>
      </c>
      <c r="I78" s="33">
        <v>1</v>
      </c>
      <c r="J78" s="52" t="s">
        <v>52</v>
      </c>
      <c r="K78" s="35">
        <v>1</v>
      </c>
      <c r="L78" s="363">
        <f>IF(K78="","",SUM(K78:K79))</f>
        <v>1</v>
      </c>
      <c r="M78" s="371">
        <f>IF(N78="","",SUM(N78:N79))</f>
        <v>3</v>
      </c>
      <c r="N78" s="324">
        <f>IF(P78="","",SUM(P78:P79))</f>
        <v>3</v>
      </c>
      <c r="O78" s="363">
        <f>IF(P78="","",SUM(P78:P79))</f>
        <v>3</v>
      </c>
      <c r="P78" s="33">
        <v>2</v>
      </c>
      <c r="Q78" s="52" t="s">
        <v>52</v>
      </c>
      <c r="R78" s="35">
        <v>0</v>
      </c>
      <c r="S78" s="363">
        <f>IF(R78="","",SUM(R78:R79))</f>
        <v>0</v>
      </c>
      <c r="T78" s="371">
        <f>IF(U78="","",SUM(U78:U79))</f>
      </c>
      <c r="U78" s="377"/>
      <c r="V78" s="378"/>
      <c r="W78" s="378"/>
      <c r="X78" s="378"/>
      <c r="Y78" s="378"/>
      <c r="Z78" s="378"/>
      <c r="AA78" s="391"/>
      <c r="AB78" s="345"/>
      <c r="AC78" s="348"/>
      <c r="AD78" s="351"/>
      <c r="AE78" s="351"/>
      <c r="AF78" s="354"/>
    </row>
    <row r="79" spans="1:32" ht="23.25" customHeight="1" thickBot="1">
      <c r="A79" s="124"/>
      <c r="B79" s="334" t="s">
        <v>288</v>
      </c>
      <c r="C79" s="335"/>
      <c r="D79" s="335"/>
      <c r="E79" s="335"/>
      <c r="F79" s="336"/>
      <c r="G79" s="395"/>
      <c r="H79" s="388"/>
      <c r="I79" s="41">
        <v>1</v>
      </c>
      <c r="J79" s="42" t="s">
        <v>52</v>
      </c>
      <c r="K79" s="43">
        <v>0</v>
      </c>
      <c r="L79" s="388"/>
      <c r="M79" s="389"/>
      <c r="N79" s="395"/>
      <c r="O79" s="388"/>
      <c r="P79" s="41">
        <v>1</v>
      </c>
      <c r="Q79" s="42" t="s">
        <v>52</v>
      </c>
      <c r="R79" s="43">
        <v>0</v>
      </c>
      <c r="S79" s="388"/>
      <c r="T79" s="389"/>
      <c r="U79" s="392"/>
      <c r="V79" s="393"/>
      <c r="W79" s="393"/>
      <c r="X79" s="393"/>
      <c r="Y79" s="393"/>
      <c r="Z79" s="393"/>
      <c r="AA79" s="394"/>
      <c r="AB79" s="356"/>
      <c r="AC79" s="357"/>
      <c r="AD79" s="358"/>
      <c r="AE79" s="358"/>
      <c r="AF79" s="359"/>
    </row>
    <row r="80" spans="1:32" ht="13.5" thickBot="1">
      <c r="A80" s="124"/>
      <c r="B80" s="124"/>
      <c r="C80" s="124"/>
      <c r="D80" s="124"/>
      <c r="E80" s="124"/>
      <c r="F80" s="124"/>
      <c r="G80" s="124"/>
      <c r="H80" s="124"/>
      <c r="I80" s="127"/>
      <c r="J80" s="127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33">
      <c r="A81" s="124"/>
      <c r="B81" s="340" t="s">
        <v>388</v>
      </c>
      <c r="C81" s="338"/>
      <c r="D81" s="338"/>
      <c r="E81" s="338"/>
      <c r="F81" s="339"/>
      <c r="G81" s="337" t="str">
        <f>B82</f>
        <v>東部</v>
      </c>
      <c r="H81" s="338"/>
      <c r="I81" s="338"/>
      <c r="J81" s="338"/>
      <c r="K81" s="338"/>
      <c r="L81" s="338"/>
      <c r="M81" s="339"/>
      <c r="N81" s="337" t="str">
        <f>B85</f>
        <v>大谷</v>
      </c>
      <c r="O81" s="338"/>
      <c r="P81" s="338"/>
      <c r="Q81" s="338"/>
      <c r="R81" s="338"/>
      <c r="S81" s="338"/>
      <c r="T81" s="339"/>
      <c r="U81" s="337" t="str">
        <f>B88</f>
        <v>Echizen</v>
      </c>
      <c r="V81" s="338"/>
      <c r="W81" s="338"/>
      <c r="X81" s="338"/>
      <c r="Y81" s="338"/>
      <c r="Z81" s="338"/>
      <c r="AA81" s="407"/>
      <c r="AB81" s="89" t="s">
        <v>53</v>
      </c>
      <c r="AC81" s="90" t="s">
        <v>54</v>
      </c>
      <c r="AD81" s="90" t="s">
        <v>55</v>
      </c>
      <c r="AE81" s="90" t="s">
        <v>56</v>
      </c>
      <c r="AF81" s="91" t="s">
        <v>57</v>
      </c>
    </row>
    <row r="82" spans="1:32" ht="23.25" customHeight="1">
      <c r="A82" s="124"/>
      <c r="B82" s="328" t="s">
        <v>118</v>
      </c>
      <c r="C82" s="329"/>
      <c r="D82" s="329"/>
      <c r="E82" s="329"/>
      <c r="F82" s="330"/>
      <c r="G82" s="374"/>
      <c r="H82" s="375"/>
      <c r="I82" s="375"/>
      <c r="J82" s="375"/>
      <c r="K82" s="375"/>
      <c r="L82" s="375"/>
      <c r="M82" s="376"/>
      <c r="N82" s="29" t="str">
        <f>B81</f>
        <v>d決勝</v>
      </c>
      <c r="O82" s="30" t="s">
        <v>39</v>
      </c>
      <c r="P82" s="373" t="str">
        <f>IF(N83="","",IF(N83&gt;S83,"○",IF(N83=S83,"△","●")))</f>
        <v>●</v>
      </c>
      <c r="Q82" s="373"/>
      <c r="R82" s="373"/>
      <c r="S82" s="31"/>
      <c r="T82" s="32"/>
      <c r="U82" s="29" t="str">
        <f>B81</f>
        <v>d決勝</v>
      </c>
      <c r="V82" s="30" t="s">
        <v>248</v>
      </c>
      <c r="W82" s="373">
        <f>IF(U83="","",IF(U83&gt;Z83,"○",IF(U83=Z83,"△","●")))</f>
      </c>
      <c r="X82" s="373"/>
      <c r="Y82" s="373"/>
      <c r="Z82" s="31"/>
      <c r="AA82" s="51"/>
      <c r="AB82" s="344">
        <f>IF(P82="","",AC82*3+AD82)</f>
        <v>0</v>
      </c>
      <c r="AC82" s="347">
        <f>IF(P82="","",COUNTIF(P82:W82,"○"))</f>
        <v>0</v>
      </c>
      <c r="AD82" s="350">
        <f>IF(P82="","",COUNTIF(P82:W82,"△"))</f>
        <v>0</v>
      </c>
      <c r="AE82" s="350">
        <f>IF(P82="","",COUNTIF(P82:W82,"●"))</f>
        <v>1</v>
      </c>
      <c r="AF82" s="353">
        <f>IF(P82="","",RANK(AB82,AB82:AB90))</f>
        <v>2</v>
      </c>
    </row>
    <row r="83" spans="1:32" ht="23.25" customHeight="1">
      <c r="A83" s="124"/>
      <c r="B83" s="331"/>
      <c r="C83" s="332"/>
      <c r="D83" s="332"/>
      <c r="E83" s="332"/>
      <c r="F83" s="333"/>
      <c r="G83" s="377"/>
      <c r="H83" s="378"/>
      <c r="I83" s="378"/>
      <c r="J83" s="378"/>
      <c r="K83" s="378"/>
      <c r="L83" s="378"/>
      <c r="M83" s="379"/>
      <c r="N83" s="324">
        <f>IF(P83="","",SUM(P83:P84))</f>
        <v>0</v>
      </c>
      <c r="O83" s="383">
        <f>IF(P83="","",SUM(P83:P84))</f>
        <v>0</v>
      </c>
      <c r="P83" s="33">
        <v>0</v>
      </c>
      <c r="Q83" s="34" t="s">
        <v>52</v>
      </c>
      <c r="R83" s="34">
        <v>0</v>
      </c>
      <c r="S83" s="324">
        <f>IF(R83="","",SUM(R83:R84))</f>
        <v>1</v>
      </c>
      <c r="T83" s="371">
        <f>IF(U83="","",SUM(U83:U84))</f>
      </c>
      <c r="U83" s="324">
        <f>IF(W83="","",SUM(W83:W84))</f>
      </c>
      <c r="V83" s="363">
        <f>IF(W83="","",SUM(W83:W84))</f>
      </c>
      <c r="W83" s="33"/>
      <c r="X83" s="34" t="s">
        <v>52</v>
      </c>
      <c r="Y83" s="35"/>
      <c r="Z83" s="324">
        <f>IF(Y83="","",SUM(Y83:Y84))</f>
      </c>
      <c r="AA83" s="325">
        <f>IF(AB83="","",SUM(AB83:AB84))</f>
      </c>
      <c r="AB83" s="345"/>
      <c r="AC83" s="348"/>
      <c r="AD83" s="351"/>
      <c r="AE83" s="351"/>
      <c r="AF83" s="354"/>
    </row>
    <row r="84" spans="1:32" ht="23.25" customHeight="1">
      <c r="A84" s="124"/>
      <c r="B84" s="341"/>
      <c r="C84" s="342"/>
      <c r="D84" s="342"/>
      <c r="E84" s="342"/>
      <c r="F84" s="343"/>
      <c r="G84" s="380"/>
      <c r="H84" s="381"/>
      <c r="I84" s="381"/>
      <c r="J84" s="381"/>
      <c r="K84" s="381"/>
      <c r="L84" s="381"/>
      <c r="M84" s="382"/>
      <c r="N84" s="326"/>
      <c r="O84" s="364"/>
      <c r="P84" s="33">
        <v>0</v>
      </c>
      <c r="Q84" s="37" t="s">
        <v>52</v>
      </c>
      <c r="R84" s="37">
        <v>1</v>
      </c>
      <c r="S84" s="326"/>
      <c r="T84" s="372"/>
      <c r="U84" s="326"/>
      <c r="V84" s="364"/>
      <c r="W84" s="33"/>
      <c r="X84" s="37" t="s">
        <v>52</v>
      </c>
      <c r="Y84" s="38"/>
      <c r="Z84" s="326"/>
      <c r="AA84" s="327"/>
      <c r="AB84" s="346"/>
      <c r="AC84" s="349"/>
      <c r="AD84" s="352"/>
      <c r="AE84" s="352"/>
      <c r="AF84" s="355"/>
    </row>
    <row r="85" spans="1:32" ht="23.25" customHeight="1">
      <c r="A85" s="124"/>
      <c r="B85" s="328" t="s">
        <v>101</v>
      </c>
      <c r="C85" s="329"/>
      <c r="D85" s="329"/>
      <c r="E85" s="329"/>
      <c r="F85" s="330"/>
      <c r="G85" s="29" t="str">
        <f>B81</f>
        <v>d決勝</v>
      </c>
      <c r="H85" s="30" t="str">
        <f>O82</f>
        <v>ア</v>
      </c>
      <c r="I85" s="373" t="str">
        <f>IF(G86="","",IF(G86&gt;L86,"○",IF(G86=L86,"△","●")))</f>
        <v>○</v>
      </c>
      <c r="J85" s="373"/>
      <c r="K85" s="373"/>
      <c r="L85" s="31"/>
      <c r="M85" s="32"/>
      <c r="N85" s="374"/>
      <c r="O85" s="375"/>
      <c r="P85" s="375"/>
      <c r="Q85" s="375"/>
      <c r="R85" s="375"/>
      <c r="S85" s="375"/>
      <c r="T85" s="376"/>
      <c r="U85" s="29" t="str">
        <f>B81</f>
        <v>d決勝</v>
      </c>
      <c r="V85" s="30" t="s">
        <v>246</v>
      </c>
      <c r="W85" s="373">
        <f>IF(U86="","",IF(U86&gt;Z86,"○",IF(U86=Z86,"△","●")))</f>
      </c>
      <c r="X85" s="373"/>
      <c r="Y85" s="373"/>
      <c r="Z85" s="31"/>
      <c r="AA85" s="51"/>
      <c r="AB85" s="344">
        <f>IF(I85="","",AC85*3+AD85)</f>
        <v>3</v>
      </c>
      <c r="AC85" s="347">
        <f>IF(I85="","",COUNTIF(I85:W85,"○"))</f>
        <v>1</v>
      </c>
      <c r="AD85" s="350">
        <f>IF(I85="","",COUNTIF(I85:W85,"△"))</f>
        <v>0</v>
      </c>
      <c r="AE85" s="350">
        <f>IF(I85="","",COUNTIF(I85:W85,"●"))</f>
        <v>0</v>
      </c>
      <c r="AF85" s="353">
        <f>IF(I85="","",RANK(AB85,AB82:AB90))</f>
        <v>1</v>
      </c>
    </row>
    <row r="86" spans="1:32" ht="23.25" customHeight="1">
      <c r="A86" s="124"/>
      <c r="B86" s="331"/>
      <c r="C86" s="332"/>
      <c r="D86" s="332"/>
      <c r="E86" s="332"/>
      <c r="F86" s="333"/>
      <c r="G86" s="324">
        <f>IF(I86="","",SUM(I86:I87))</f>
        <v>1</v>
      </c>
      <c r="H86" s="383">
        <f>IF(I86="","",SUM(I86:I87))</f>
        <v>1</v>
      </c>
      <c r="I86" s="33">
        <v>0</v>
      </c>
      <c r="J86" s="34" t="s">
        <v>52</v>
      </c>
      <c r="K86" s="35">
        <v>0</v>
      </c>
      <c r="L86" s="383">
        <f>IF(K86="","",SUM(K86:K87))</f>
        <v>0</v>
      </c>
      <c r="M86" s="371">
        <f>IF(N86="","",SUM(N86:N87))</f>
      </c>
      <c r="N86" s="377"/>
      <c r="O86" s="378"/>
      <c r="P86" s="378"/>
      <c r="Q86" s="378"/>
      <c r="R86" s="378"/>
      <c r="S86" s="378"/>
      <c r="T86" s="379"/>
      <c r="U86" s="324">
        <f>IF(W86="","",SUM(W86:W87))</f>
      </c>
      <c r="V86" s="363">
        <f>IF(W86="","",SUM(W86:W87))</f>
      </c>
      <c r="W86" s="33"/>
      <c r="X86" s="34" t="s">
        <v>52</v>
      </c>
      <c r="Y86" s="35"/>
      <c r="Z86" s="324">
        <f>IF(Y86="","",SUM(Y86:Y87))</f>
      </c>
      <c r="AA86" s="325">
        <f>IF(AB86="","",SUM(AB86:AB87))</f>
      </c>
      <c r="AB86" s="345"/>
      <c r="AC86" s="348"/>
      <c r="AD86" s="351"/>
      <c r="AE86" s="351"/>
      <c r="AF86" s="354"/>
    </row>
    <row r="87" spans="1:32" ht="23.25" customHeight="1">
      <c r="A87" s="124"/>
      <c r="B87" s="341"/>
      <c r="C87" s="342"/>
      <c r="D87" s="342"/>
      <c r="E87" s="342"/>
      <c r="F87" s="343"/>
      <c r="G87" s="326"/>
      <c r="H87" s="364"/>
      <c r="I87" s="39">
        <v>1</v>
      </c>
      <c r="J87" s="37" t="s">
        <v>52</v>
      </c>
      <c r="K87" s="38">
        <v>0</v>
      </c>
      <c r="L87" s="364"/>
      <c r="M87" s="372"/>
      <c r="N87" s="380"/>
      <c r="O87" s="381"/>
      <c r="P87" s="381"/>
      <c r="Q87" s="381"/>
      <c r="R87" s="381"/>
      <c r="S87" s="381"/>
      <c r="T87" s="382"/>
      <c r="U87" s="326"/>
      <c r="V87" s="364"/>
      <c r="W87" s="33"/>
      <c r="X87" s="37" t="s">
        <v>52</v>
      </c>
      <c r="Y87" s="35"/>
      <c r="Z87" s="326"/>
      <c r="AA87" s="327"/>
      <c r="AB87" s="346"/>
      <c r="AC87" s="349"/>
      <c r="AD87" s="352"/>
      <c r="AE87" s="352"/>
      <c r="AF87" s="355"/>
    </row>
    <row r="88" spans="1:32" ht="23.25" customHeight="1">
      <c r="A88" s="124"/>
      <c r="B88" s="328" t="s">
        <v>392</v>
      </c>
      <c r="C88" s="329"/>
      <c r="D88" s="329"/>
      <c r="E88" s="329"/>
      <c r="F88" s="330"/>
      <c r="G88" s="29" t="str">
        <f>B81</f>
        <v>d決勝</v>
      </c>
      <c r="H88" s="30" t="str">
        <f>V82</f>
        <v>ウ</v>
      </c>
      <c r="I88" s="373">
        <f>IF(G89="","",IF(G89&gt;L89,"○",IF(G89=L89,"△","●")))</f>
      </c>
      <c r="J88" s="373"/>
      <c r="K88" s="373"/>
      <c r="L88" s="31"/>
      <c r="M88" s="32"/>
      <c r="N88" s="29" t="str">
        <f>B81</f>
        <v>d決勝</v>
      </c>
      <c r="O88" s="30" t="str">
        <f>V85</f>
        <v>イ</v>
      </c>
      <c r="P88" s="373">
        <f>IF(N89="","",IF(N89&gt;S89,"○",IF(N89=S89,"△","●")))</f>
      </c>
      <c r="Q88" s="373"/>
      <c r="R88" s="373"/>
      <c r="S88" s="31"/>
      <c r="T88" s="32"/>
      <c r="U88" s="374"/>
      <c r="V88" s="375"/>
      <c r="W88" s="375"/>
      <c r="X88" s="375"/>
      <c r="Y88" s="375"/>
      <c r="Z88" s="375"/>
      <c r="AA88" s="390"/>
      <c r="AB88" s="344">
        <f>IF(I88="","",AC88*3+AD88)</f>
      </c>
      <c r="AC88" s="347">
        <f>IF(I88="","",COUNTIF(I88:P88,"○"))</f>
      </c>
      <c r="AD88" s="350">
        <f>IF(P88="","",COUNTIF(I88:P88,"△"))</f>
      </c>
      <c r="AE88" s="350">
        <f>IF(P88="","",COUNTIF(I88:P88,"●"))</f>
      </c>
      <c r="AF88" s="353">
        <f>IF(P88="","",RANK(AB88,AB82:AB90))</f>
      </c>
    </row>
    <row r="89" spans="1:32" ht="23.25" customHeight="1">
      <c r="A89" s="124"/>
      <c r="B89" s="331"/>
      <c r="C89" s="332"/>
      <c r="D89" s="332"/>
      <c r="E89" s="332"/>
      <c r="F89" s="333"/>
      <c r="G89" s="324">
        <f>IF(I89="","",SUM(I89:I90))</f>
      </c>
      <c r="H89" s="363">
        <f>IF(I89="","",SUM(I89:I90))</f>
      </c>
      <c r="I89" s="33"/>
      <c r="J89" s="52" t="s">
        <v>52</v>
      </c>
      <c r="K89" s="35"/>
      <c r="L89" s="363">
        <f>IF(K89="","",SUM(K89:K90))</f>
      </c>
      <c r="M89" s="371">
        <f>IF(N89="","",SUM(N89:N90))</f>
      </c>
      <c r="N89" s="324">
        <f>IF(P89="","",SUM(P89:P90))</f>
      </c>
      <c r="O89" s="363">
        <f>IF(P89="","",SUM(P89:P90))</f>
      </c>
      <c r="P89" s="33"/>
      <c r="Q89" s="52" t="s">
        <v>52</v>
      </c>
      <c r="R89" s="35"/>
      <c r="S89" s="363">
        <f>IF(R89="","",SUM(R89:R90))</f>
      </c>
      <c r="T89" s="371">
        <f>IF(U89="","",SUM(U89:U90))</f>
      </c>
      <c r="U89" s="377"/>
      <c r="V89" s="378"/>
      <c r="W89" s="378"/>
      <c r="X89" s="378"/>
      <c r="Y89" s="378"/>
      <c r="Z89" s="378"/>
      <c r="AA89" s="391"/>
      <c r="AB89" s="345"/>
      <c r="AC89" s="348"/>
      <c r="AD89" s="351"/>
      <c r="AE89" s="351"/>
      <c r="AF89" s="354"/>
    </row>
    <row r="90" spans="1:32" ht="23.25" customHeight="1" thickBot="1">
      <c r="A90" s="124"/>
      <c r="B90" s="334"/>
      <c r="C90" s="335"/>
      <c r="D90" s="335"/>
      <c r="E90" s="335"/>
      <c r="F90" s="336"/>
      <c r="G90" s="395"/>
      <c r="H90" s="388"/>
      <c r="I90" s="41"/>
      <c r="J90" s="42" t="s">
        <v>52</v>
      </c>
      <c r="K90" s="43"/>
      <c r="L90" s="388"/>
      <c r="M90" s="389"/>
      <c r="N90" s="395"/>
      <c r="O90" s="388"/>
      <c r="P90" s="41"/>
      <c r="Q90" s="42" t="s">
        <v>52</v>
      </c>
      <c r="R90" s="43"/>
      <c r="S90" s="388"/>
      <c r="T90" s="389"/>
      <c r="U90" s="392"/>
      <c r="V90" s="393"/>
      <c r="W90" s="393"/>
      <c r="X90" s="393"/>
      <c r="Y90" s="393"/>
      <c r="Z90" s="393"/>
      <c r="AA90" s="394"/>
      <c r="AB90" s="356"/>
      <c r="AC90" s="357"/>
      <c r="AD90" s="358"/>
      <c r="AE90" s="358"/>
      <c r="AF90" s="359"/>
    </row>
  </sheetData>
  <sheetProtection/>
  <mergeCells count="368">
    <mergeCell ref="AD88:AD90"/>
    <mergeCell ref="AE88:AE90"/>
    <mergeCell ref="AF88:AF90"/>
    <mergeCell ref="G89:H90"/>
    <mergeCell ref="L89:M90"/>
    <mergeCell ref="N89:O90"/>
    <mergeCell ref="S89:T90"/>
    <mergeCell ref="B88:F89"/>
    <mergeCell ref="I88:K88"/>
    <mergeCell ref="P88:R88"/>
    <mergeCell ref="U88:AA90"/>
    <mergeCell ref="AB88:AB90"/>
    <mergeCell ref="AC88:AC90"/>
    <mergeCell ref="B90:F90"/>
    <mergeCell ref="AD85:AD87"/>
    <mergeCell ref="AE85:AE87"/>
    <mergeCell ref="AF85:AF87"/>
    <mergeCell ref="G86:H87"/>
    <mergeCell ref="L86:M87"/>
    <mergeCell ref="U86:V87"/>
    <mergeCell ref="Z86:AA87"/>
    <mergeCell ref="B85:F86"/>
    <mergeCell ref="I85:K85"/>
    <mergeCell ref="N85:T87"/>
    <mergeCell ref="W85:Y85"/>
    <mergeCell ref="AB85:AB87"/>
    <mergeCell ref="AC85:AC87"/>
    <mergeCell ref="B87:F87"/>
    <mergeCell ref="AB82:AB84"/>
    <mergeCell ref="AC82:AC84"/>
    <mergeCell ref="AD82:AD84"/>
    <mergeCell ref="AE82:AE84"/>
    <mergeCell ref="AF82:AF84"/>
    <mergeCell ref="N83:O84"/>
    <mergeCell ref="S83:T84"/>
    <mergeCell ref="U83:V84"/>
    <mergeCell ref="Z83:AA84"/>
    <mergeCell ref="B81:F81"/>
    <mergeCell ref="G81:M81"/>
    <mergeCell ref="N81:T81"/>
    <mergeCell ref="U81:AA81"/>
    <mergeCell ref="B82:F83"/>
    <mergeCell ref="G82:M84"/>
    <mergeCell ref="P82:R82"/>
    <mergeCell ref="W82:Y82"/>
    <mergeCell ref="B84:F84"/>
    <mergeCell ref="AD77:AD79"/>
    <mergeCell ref="AE77:AE79"/>
    <mergeCell ref="AF77:AF79"/>
    <mergeCell ref="G78:H79"/>
    <mergeCell ref="L78:M79"/>
    <mergeCell ref="N78:O79"/>
    <mergeCell ref="S78:T79"/>
    <mergeCell ref="B77:F78"/>
    <mergeCell ref="I77:K77"/>
    <mergeCell ref="P77:R77"/>
    <mergeCell ref="U77:AA79"/>
    <mergeCell ref="AB77:AB79"/>
    <mergeCell ref="AC77:AC79"/>
    <mergeCell ref="B79:F79"/>
    <mergeCell ref="AD74:AD76"/>
    <mergeCell ref="AE74:AE76"/>
    <mergeCell ref="AF74:AF76"/>
    <mergeCell ref="G75:H76"/>
    <mergeCell ref="L75:M76"/>
    <mergeCell ref="U75:V76"/>
    <mergeCell ref="Z75:AA76"/>
    <mergeCell ref="B74:F75"/>
    <mergeCell ref="I74:K74"/>
    <mergeCell ref="N74:T76"/>
    <mergeCell ref="W74:Y74"/>
    <mergeCell ref="AB74:AB76"/>
    <mergeCell ref="AC74:AC76"/>
    <mergeCell ref="B76:F76"/>
    <mergeCell ref="AB71:AB73"/>
    <mergeCell ref="AC71:AC73"/>
    <mergeCell ref="AD71:AD73"/>
    <mergeCell ref="AE71:AE73"/>
    <mergeCell ref="AF71:AF73"/>
    <mergeCell ref="N72:O73"/>
    <mergeCell ref="S72:T73"/>
    <mergeCell ref="U72:V73"/>
    <mergeCell ref="Z72:AA73"/>
    <mergeCell ref="B70:F70"/>
    <mergeCell ref="G70:M70"/>
    <mergeCell ref="N70:T70"/>
    <mergeCell ref="U70:AA70"/>
    <mergeCell ref="B71:F72"/>
    <mergeCell ref="G71:M73"/>
    <mergeCell ref="P71:R71"/>
    <mergeCell ref="W71:Y71"/>
    <mergeCell ref="B73:F73"/>
    <mergeCell ref="AD66:AD68"/>
    <mergeCell ref="AE66:AE68"/>
    <mergeCell ref="AF66:AF68"/>
    <mergeCell ref="G67:H68"/>
    <mergeCell ref="L67:M68"/>
    <mergeCell ref="N67:O68"/>
    <mergeCell ref="S67:T68"/>
    <mergeCell ref="B66:F67"/>
    <mergeCell ref="I66:K66"/>
    <mergeCell ref="P66:R66"/>
    <mergeCell ref="U66:AA68"/>
    <mergeCell ref="AB66:AB68"/>
    <mergeCell ref="AC66:AC68"/>
    <mergeCell ref="B68:F68"/>
    <mergeCell ref="AC63:AC65"/>
    <mergeCell ref="AD63:AD65"/>
    <mergeCell ref="AE63:AE65"/>
    <mergeCell ref="AF63:AF65"/>
    <mergeCell ref="G64:H65"/>
    <mergeCell ref="L64:M65"/>
    <mergeCell ref="U64:V65"/>
    <mergeCell ref="Z64:AA65"/>
    <mergeCell ref="B62:F62"/>
    <mergeCell ref="B63:F64"/>
    <mergeCell ref="I63:K63"/>
    <mergeCell ref="N63:T65"/>
    <mergeCell ref="W63:Y63"/>
    <mergeCell ref="AB63:AB65"/>
    <mergeCell ref="B65:F65"/>
    <mergeCell ref="AD60:AD62"/>
    <mergeCell ref="AE60:AE62"/>
    <mergeCell ref="AF60:AF62"/>
    <mergeCell ref="N61:O62"/>
    <mergeCell ref="S61:T62"/>
    <mergeCell ref="U61:V62"/>
    <mergeCell ref="Z61:AA62"/>
    <mergeCell ref="AD43:AD45"/>
    <mergeCell ref="AE43:AE45"/>
    <mergeCell ref="AF43:AF45"/>
    <mergeCell ref="G44:H45"/>
    <mergeCell ref="L44:M45"/>
    <mergeCell ref="N44:O45"/>
    <mergeCell ref="S44:T45"/>
    <mergeCell ref="B43:F44"/>
    <mergeCell ref="I43:K43"/>
    <mergeCell ref="P43:R43"/>
    <mergeCell ref="U43:AA45"/>
    <mergeCell ref="AB43:AB45"/>
    <mergeCell ref="AC43:AC45"/>
    <mergeCell ref="B45:F45"/>
    <mergeCell ref="AD40:AD42"/>
    <mergeCell ref="AE40:AE42"/>
    <mergeCell ref="AF40:AF42"/>
    <mergeCell ref="G41:H42"/>
    <mergeCell ref="L41:M42"/>
    <mergeCell ref="U41:V42"/>
    <mergeCell ref="Z41:AA42"/>
    <mergeCell ref="B40:F41"/>
    <mergeCell ref="I40:K40"/>
    <mergeCell ref="N40:T42"/>
    <mergeCell ref="W40:Y40"/>
    <mergeCell ref="AB40:AB42"/>
    <mergeCell ref="AC40:AC42"/>
    <mergeCell ref="B42:F42"/>
    <mergeCell ref="AB37:AB39"/>
    <mergeCell ref="AC37:AC39"/>
    <mergeCell ref="AD37:AD39"/>
    <mergeCell ref="AE37:AE39"/>
    <mergeCell ref="AF37:AF39"/>
    <mergeCell ref="N38:O39"/>
    <mergeCell ref="S38:T39"/>
    <mergeCell ref="U38:V39"/>
    <mergeCell ref="Z38:AA39"/>
    <mergeCell ref="B36:F36"/>
    <mergeCell ref="G36:M36"/>
    <mergeCell ref="N36:T36"/>
    <mergeCell ref="U36:AA36"/>
    <mergeCell ref="B37:F38"/>
    <mergeCell ref="G37:M39"/>
    <mergeCell ref="P37:R37"/>
    <mergeCell ref="W37:Y37"/>
    <mergeCell ref="B39:F39"/>
    <mergeCell ref="AD32:AD34"/>
    <mergeCell ref="AE32:AE34"/>
    <mergeCell ref="AF32:AF34"/>
    <mergeCell ref="G33:H34"/>
    <mergeCell ref="L33:M34"/>
    <mergeCell ref="N33:O34"/>
    <mergeCell ref="S33:T34"/>
    <mergeCell ref="B32:F33"/>
    <mergeCell ref="I32:K32"/>
    <mergeCell ref="P32:R32"/>
    <mergeCell ref="U32:AA34"/>
    <mergeCell ref="AB32:AB34"/>
    <mergeCell ref="AC32:AC34"/>
    <mergeCell ref="B34:F34"/>
    <mergeCell ref="AD29:AD31"/>
    <mergeCell ref="AE29:AE31"/>
    <mergeCell ref="AF29:AF31"/>
    <mergeCell ref="G30:H31"/>
    <mergeCell ref="L30:M31"/>
    <mergeCell ref="U30:V31"/>
    <mergeCell ref="Z30:AA31"/>
    <mergeCell ref="B29:F30"/>
    <mergeCell ref="I29:K29"/>
    <mergeCell ref="N29:T31"/>
    <mergeCell ref="W29:Y29"/>
    <mergeCell ref="AB29:AB31"/>
    <mergeCell ref="AC29:AC31"/>
    <mergeCell ref="B31:F31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C21:AC23"/>
    <mergeCell ref="AD21:AD23"/>
    <mergeCell ref="AE21:AE23"/>
    <mergeCell ref="AF21:AF23"/>
    <mergeCell ref="G22:H23"/>
    <mergeCell ref="L22:M23"/>
    <mergeCell ref="N22:O23"/>
    <mergeCell ref="S22:T23"/>
    <mergeCell ref="B20:F20"/>
    <mergeCell ref="B21:F22"/>
    <mergeCell ref="I21:K21"/>
    <mergeCell ref="P21:R21"/>
    <mergeCell ref="U21:AA23"/>
    <mergeCell ref="AB21:AB23"/>
    <mergeCell ref="B23:F23"/>
    <mergeCell ref="AB18:AB20"/>
    <mergeCell ref="B18:F19"/>
    <mergeCell ref="I18:K18"/>
    <mergeCell ref="AC18:AC20"/>
    <mergeCell ref="AD18:AD20"/>
    <mergeCell ref="AE18:AE20"/>
    <mergeCell ref="AF18:AF20"/>
    <mergeCell ref="G19:H20"/>
    <mergeCell ref="L19:M20"/>
    <mergeCell ref="U19:V20"/>
    <mergeCell ref="Z19:AA20"/>
    <mergeCell ref="N18:T20"/>
    <mergeCell ref="W18:Y18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F10:AF12"/>
    <mergeCell ref="G11:H12"/>
    <mergeCell ref="L11:M12"/>
    <mergeCell ref="N11:O12"/>
    <mergeCell ref="S11:T12"/>
    <mergeCell ref="B12:F12"/>
    <mergeCell ref="AE10:AE12"/>
    <mergeCell ref="B9:F9"/>
    <mergeCell ref="B10:F11"/>
    <mergeCell ref="I10:K10"/>
    <mergeCell ref="P10:R10"/>
    <mergeCell ref="U10:AA12"/>
    <mergeCell ref="AB10:AB12"/>
    <mergeCell ref="AE7:AE9"/>
    <mergeCell ref="AF7:AF9"/>
    <mergeCell ref="G8:H9"/>
    <mergeCell ref="L8:M9"/>
    <mergeCell ref="U8:V9"/>
    <mergeCell ref="Z8:AA9"/>
    <mergeCell ref="I7:K7"/>
    <mergeCell ref="N7:T9"/>
    <mergeCell ref="W7:Y7"/>
    <mergeCell ref="AB7:AB9"/>
    <mergeCell ref="AC7:AC9"/>
    <mergeCell ref="AD7:AD9"/>
    <mergeCell ref="AF4:AF6"/>
    <mergeCell ref="N5:O6"/>
    <mergeCell ref="S5:T6"/>
    <mergeCell ref="U5:V6"/>
    <mergeCell ref="Z5:AA6"/>
    <mergeCell ref="AB4:AB6"/>
    <mergeCell ref="AC4:AC6"/>
    <mergeCell ref="AD4:AD6"/>
    <mergeCell ref="B6:F6"/>
    <mergeCell ref="B3:F3"/>
    <mergeCell ref="G3:M3"/>
    <mergeCell ref="N3:T3"/>
    <mergeCell ref="U3:AA3"/>
    <mergeCell ref="B4:F5"/>
    <mergeCell ref="G4:M6"/>
    <mergeCell ref="P4:R4"/>
    <mergeCell ref="W4:Y4"/>
    <mergeCell ref="B7:F8"/>
    <mergeCell ref="B48:F48"/>
    <mergeCell ref="G48:M48"/>
    <mergeCell ref="N48:T48"/>
    <mergeCell ref="U48:AA48"/>
    <mergeCell ref="B49:F50"/>
    <mergeCell ref="G49:M51"/>
    <mergeCell ref="P49:R49"/>
    <mergeCell ref="W49:Y49"/>
    <mergeCell ref="N50:O51"/>
    <mergeCell ref="S50:T51"/>
    <mergeCell ref="AB49:AB51"/>
    <mergeCell ref="AC49:AC51"/>
    <mergeCell ref="AD49:AD51"/>
    <mergeCell ref="AE49:AE51"/>
    <mergeCell ref="AF49:AF51"/>
    <mergeCell ref="U50:V51"/>
    <mergeCell ref="Z50:AA51"/>
    <mergeCell ref="B51:F51"/>
    <mergeCell ref="B52:F53"/>
    <mergeCell ref="I52:K52"/>
    <mergeCell ref="N52:T54"/>
    <mergeCell ref="W52:Y52"/>
    <mergeCell ref="AB52:AB54"/>
    <mergeCell ref="G53:H54"/>
    <mergeCell ref="L53:M54"/>
    <mergeCell ref="U53:V54"/>
    <mergeCell ref="Z53:AA54"/>
    <mergeCell ref="B54:F54"/>
    <mergeCell ref="B55:F56"/>
    <mergeCell ref="I55:K55"/>
    <mergeCell ref="P55:R55"/>
    <mergeCell ref="U55:AA57"/>
    <mergeCell ref="AB55:AB57"/>
    <mergeCell ref="AF55:AF57"/>
    <mergeCell ref="G56:H57"/>
    <mergeCell ref="L56:M57"/>
    <mergeCell ref="N56:O57"/>
    <mergeCell ref="S56:T57"/>
    <mergeCell ref="AC52:AC54"/>
    <mergeCell ref="AD52:AD54"/>
    <mergeCell ref="AE52:AE54"/>
    <mergeCell ref="AF52:AF54"/>
    <mergeCell ref="AE55:AE57"/>
    <mergeCell ref="B59:F59"/>
    <mergeCell ref="G59:M59"/>
    <mergeCell ref="N59:T59"/>
    <mergeCell ref="U59:AA59"/>
    <mergeCell ref="AC55:AC57"/>
    <mergeCell ref="AD55:AD57"/>
    <mergeCell ref="AE4:AE6"/>
    <mergeCell ref="B60:F61"/>
    <mergeCell ref="G60:M62"/>
    <mergeCell ref="P60:R60"/>
    <mergeCell ref="W60:Y60"/>
    <mergeCell ref="AB60:AB62"/>
    <mergeCell ref="AC60:AC62"/>
    <mergeCell ref="B57:F57"/>
    <mergeCell ref="AC10:AC12"/>
    <mergeCell ref="AD10:AD12"/>
  </mergeCells>
  <printOptions/>
  <pageMargins left="0.7874015748031497" right="0.7874015748031497" top="0.3937007874015748" bottom="0.3937007874015748" header="0" footer="0"/>
  <pageSetup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平柳 昌樹</dc:creator>
  <cp:keywords/>
  <dc:description/>
  <cp:lastModifiedBy>Sono Fushiki</cp:lastModifiedBy>
  <cp:lastPrinted>2015-08-09T09:15:05Z</cp:lastPrinted>
  <dcterms:created xsi:type="dcterms:W3CDTF">2012-12-28T07:20:11Z</dcterms:created>
  <dcterms:modified xsi:type="dcterms:W3CDTF">2015-08-09T09:23:20Z</dcterms:modified>
  <cp:category/>
  <cp:version/>
  <cp:contentType/>
  <cp:contentStatus/>
</cp:coreProperties>
</file>